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ndhra Pradesh" sheetId="4" r:id="rId1"/>
  </sheets>
  <definedNames>
    <definedName name="_xlnm.Print_Area" localSheetId="0">'Andhra Pradesh'!$A$1:$H$604</definedName>
  </definedNames>
  <calcPr calcId="145621"/>
</workbook>
</file>

<file path=xl/calcChain.xml><?xml version="1.0" encoding="utf-8"?>
<calcChain xmlns="http://schemas.openxmlformats.org/spreadsheetml/2006/main">
  <c r="F603" i="4" l="1"/>
  <c r="E603" i="4"/>
  <c r="G597" i="4"/>
  <c r="F597" i="4"/>
  <c r="G596" i="4"/>
  <c r="F596" i="4"/>
  <c r="F589" i="4"/>
  <c r="E589" i="4"/>
  <c r="G583" i="4"/>
  <c r="F583" i="4"/>
  <c r="E577" i="4"/>
  <c r="D577" i="4"/>
  <c r="A564" i="4"/>
  <c r="G564" i="4" s="1"/>
  <c r="D558" i="4"/>
  <c r="B564" i="4" s="1"/>
  <c r="H564" i="4" s="1"/>
  <c r="C558" i="4"/>
  <c r="E558" i="4" s="1"/>
  <c r="F558" i="4" s="1"/>
  <c r="E557" i="4"/>
  <c r="F557" i="4" s="1"/>
  <c r="E556" i="4"/>
  <c r="F556" i="4" s="1"/>
  <c r="E555" i="4"/>
  <c r="E548" i="4"/>
  <c r="D548" i="4"/>
  <c r="C547" i="4"/>
  <c r="F547" i="4" s="1"/>
  <c r="F546" i="4"/>
  <c r="C546" i="4"/>
  <c r="C548" i="4" s="1"/>
  <c r="D540" i="4"/>
  <c r="E540" i="4" s="1"/>
  <c r="F540" i="4" s="1"/>
  <c r="C540" i="4"/>
  <c r="E539" i="4"/>
  <c r="F539" i="4" s="1"/>
  <c r="F538" i="4"/>
  <c r="E538" i="4"/>
  <c r="E537" i="4"/>
  <c r="F537" i="4" s="1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2" i="4"/>
  <c r="G492" i="4" s="1"/>
  <c r="F491" i="4"/>
  <c r="G491" i="4" s="1"/>
  <c r="F490" i="4"/>
  <c r="G490" i="4" s="1"/>
  <c r="F489" i="4"/>
  <c r="G489" i="4" s="1"/>
  <c r="F488" i="4"/>
  <c r="G488" i="4" s="1"/>
  <c r="F487" i="4"/>
  <c r="G487" i="4" s="1"/>
  <c r="F486" i="4"/>
  <c r="G486" i="4" s="1"/>
  <c r="F485" i="4"/>
  <c r="G485" i="4" s="1"/>
  <c r="F484" i="4"/>
  <c r="G484" i="4" s="1"/>
  <c r="F483" i="4"/>
  <c r="G483" i="4" s="1"/>
  <c r="F482" i="4"/>
  <c r="G482" i="4" s="1"/>
  <c r="F481" i="4"/>
  <c r="G481" i="4" s="1"/>
  <c r="F480" i="4"/>
  <c r="G480" i="4" s="1"/>
  <c r="F479" i="4"/>
  <c r="G479" i="4" s="1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D372" i="4"/>
  <c r="B372" i="4"/>
  <c r="A372" i="4"/>
  <c r="E372" i="4" s="1"/>
  <c r="F367" i="4"/>
  <c r="G367" i="4" s="1"/>
  <c r="F366" i="4"/>
  <c r="G366" i="4" s="1"/>
  <c r="F365" i="4"/>
  <c r="G365" i="4" s="1"/>
  <c r="F364" i="4"/>
  <c r="G364" i="4" s="1"/>
  <c r="F363" i="4"/>
  <c r="G363" i="4" s="1"/>
  <c r="F362" i="4"/>
  <c r="G362" i="4" s="1"/>
  <c r="F361" i="4"/>
  <c r="G361" i="4" s="1"/>
  <c r="F360" i="4"/>
  <c r="G360" i="4" s="1"/>
  <c r="F359" i="4"/>
  <c r="G359" i="4" s="1"/>
  <c r="F358" i="4"/>
  <c r="G358" i="4" s="1"/>
  <c r="F357" i="4"/>
  <c r="G357" i="4" s="1"/>
  <c r="F356" i="4"/>
  <c r="G356" i="4" s="1"/>
  <c r="F355" i="4"/>
  <c r="G355" i="4" s="1"/>
  <c r="F354" i="4"/>
  <c r="G354" i="4" s="1"/>
  <c r="C348" i="4"/>
  <c r="B348" i="4"/>
  <c r="D348" i="4" s="1"/>
  <c r="E348" i="4" s="1"/>
  <c r="A348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G301" i="4"/>
  <c r="F301" i="4"/>
  <c r="G300" i="4"/>
  <c r="F300" i="4"/>
  <c r="G299" i="4"/>
  <c r="F299" i="4"/>
  <c r="G298" i="4"/>
  <c r="F298" i="4"/>
  <c r="G297" i="4"/>
  <c r="F297" i="4"/>
  <c r="G296" i="4"/>
  <c r="F296" i="4"/>
  <c r="G295" i="4"/>
  <c r="F295" i="4"/>
  <c r="G294" i="4"/>
  <c r="F294" i="4"/>
  <c r="G293" i="4"/>
  <c r="F293" i="4"/>
  <c r="G292" i="4"/>
  <c r="F292" i="4"/>
  <c r="G291" i="4"/>
  <c r="F291" i="4"/>
  <c r="G290" i="4"/>
  <c r="F290" i="4"/>
  <c r="G289" i="4"/>
  <c r="F289" i="4"/>
  <c r="G288" i="4"/>
  <c r="F288" i="4"/>
  <c r="C282" i="4"/>
  <c r="B282" i="4"/>
  <c r="A282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58" i="4"/>
  <c r="D258" i="4"/>
  <c r="B258" i="4"/>
  <c r="C258" i="4" s="1"/>
  <c r="A258" i="4"/>
  <c r="F253" i="4"/>
  <c r="G253" i="4" s="1"/>
  <c r="F252" i="4"/>
  <c r="G252" i="4" s="1"/>
  <c r="F251" i="4"/>
  <c r="G251" i="4" s="1"/>
  <c r="F250" i="4"/>
  <c r="G250" i="4" s="1"/>
  <c r="F249" i="4"/>
  <c r="G249" i="4" s="1"/>
  <c r="G248" i="4"/>
  <c r="F248" i="4"/>
  <c r="F247" i="4"/>
  <c r="G247" i="4" s="1"/>
  <c r="F246" i="4"/>
  <c r="G246" i="4" s="1"/>
  <c r="F245" i="4"/>
  <c r="G245" i="4" s="1"/>
  <c r="F244" i="4"/>
  <c r="G244" i="4" s="1"/>
  <c r="F243" i="4"/>
  <c r="G243" i="4" s="1"/>
  <c r="F242" i="4"/>
  <c r="G242" i="4" s="1"/>
  <c r="F241" i="4"/>
  <c r="G241" i="4" s="1"/>
  <c r="G240" i="4"/>
  <c r="F240" i="4"/>
  <c r="C233" i="4"/>
  <c r="C564" i="4" s="1"/>
  <c r="D564" i="4" s="1"/>
  <c r="F564" i="4" s="1"/>
  <c r="B233" i="4"/>
  <c r="D233" i="4" s="1"/>
  <c r="E233" i="4" s="1"/>
  <c r="A233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89" i="4"/>
  <c r="F189" i="4" s="1"/>
  <c r="F188" i="4"/>
  <c r="E188" i="4"/>
  <c r="E187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2" i="4"/>
  <c r="F162" i="4" s="1"/>
  <c r="E161" i="4"/>
  <c r="F161" i="4" s="1"/>
  <c r="E160" i="4"/>
  <c r="F160" i="4" s="1"/>
  <c r="F159" i="4"/>
  <c r="E159" i="4"/>
  <c r="E158" i="4"/>
  <c r="F158" i="4" s="1"/>
  <c r="E157" i="4"/>
  <c r="F157" i="4" s="1"/>
  <c r="E156" i="4"/>
  <c r="F156" i="4" s="1"/>
  <c r="E155" i="4"/>
  <c r="F155" i="4" s="1"/>
  <c r="E154" i="4"/>
  <c r="F154" i="4" s="1"/>
  <c r="E153" i="4"/>
  <c r="F153" i="4" s="1"/>
  <c r="E152" i="4"/>
  <c r="F152" i="4" s="1"/>
  <c r="F151" i="4"/>
  <c r="E151" i="4"/>
  <c r="E150" i="4"/>
  <c r="F150" i="4" s="1"/>
  <c r="E149" i="4"/>
  <c r="F149" i="4" s="1"/>
  <c r="E144" i="4"/>
  <c r="F144" i="4" s="1"/>
  <c r="E143" i="4"/>
  <c r="F143" i="4" s="1"/>
  <c r="E142" i="4"/>
  <c r="F142" i="4" s="1"/>
  <c r="E141" i="4"/>
  <c r="F141" i="4" s="1"/>
  <c r="E140" i="4"/>
  <c r="F140" i="4" s="1"/>
  <c r="F139" i="4"/>
  <c r="E139" i="4"/>
  <c r="E138" i="4"/>
  <c r="F138" i="4" s="1"/>
  <c r="E137" i="4"/>
  <c r="F137" i="4" s="1"/>
  <c r="E136" i="4"/>
  <c r="F136" i="4" s="1"/>
  <c r="E135" i="4"/>
  <c r="F135" i="4" s="1"/>
  <c r="E134" i="4"/>
  <c r="F134" i="4" s="1"/>
  <c r="E133" i="4"/>
  <c r="F133" i="4" s="1"/>
  <c r="E132" i="4"/>
  <c r="F132" i="4" s="1"/>
  <c r="F131" i="4"/>
  <c r="E131" i="4"/>
  <c r="E125" i="4"/>
  <c r="F125" i="4" s="1"/>
  <c r="E124" i="4"/>
  <c r="F124" i="4" s="1"/>
  <c r="E123" i="4"/>
  <c r="F123" i="4" s="1"/>
  <c r="E122" i="4"/>
  <c r="F122" i="4" s="1"/>
  <c r="E121" i="4"/>
  <c r="F121" i="4" s="1"/>
  <c r="E120" i="4"/>
  <c r="F120" i="4" s="1"/>
  <c r="E119" i="4"/>
  <c r="F119" i="4" s="1"/>
  <c r="F118" i="4"/>
  <c r="E118" i="4"/>
  <c r="E117" i="4"/>
  <c r="F117" i="4" s="1"/>
  <c r="E116" i="4"/>
  <c r="F116" i="4" s="1"/>
  <c r="E115" i="4"/>
  <c r="F115" i="4" s="1"/>
  <c r="E114" i="4"/>
  <c r="F114" i="4" s="1"/>
  <c r="E113" i="4"/>
  <c r="F113" i="4" s="1"/>
  <c r="E112" i="4"/>
  <c r="F112" i="4" s="1"/>
  <c r="E107" i="4"/>
  <c r="F107" i="4" s="1"/>
  <c r="F106" i="4"/>
  <c r="E106" i="4"/>
  <c r="E105" i="4"/>
  <c r="F105" i="4" s="1"/>
  <c r="E104" i="4"/>
  <c r="F104" i="4" s="1"/>
  <c r="E103" i="4"/>
  <c r="F103" i="4" s="1"/>
  <c r="E102" i="4"/>
  <c r="F102" i="4" s="1"/>
  <c r="E101" i="4"/>
  <c r="F101" i="4" s="1"/>
  <c r="E100" i="4"/>
  <c r="F100" i="4" s="1"/>
  <c r="E99" i="4"/>
  <c r="F99" i="4" s="1"/>
  <c r="F98" i="4"/>
  <c r="E98" i="4"/>
  <c r="E97" i="4"/>
  <c r="F97" i="4" s="1"/>
  <c r="E96" i="4"/>
  <c r="F96" i="4" s="1"/>
  <c r="E95" i="4"/>
  <c r="F95" i="4" s="1"/>
  <c r="E94" i="4"/>
  <c r="F94" i="4" s="1"/>
  <c r="E88" i="4"/>
  <c r="F88" i="4" s="1"/>
  <c r="E87" i="4"/>
  <c r="F87" i="4" s="1"/>
  <c r="E86" i="4"/>
  <c r="F86" i="4" s="1"/>
  <c r="F85" i="4"/>
  <c r="E85" i="4"/>
  <c r="E84" i="4"/>
  <c r="F84" i="4" s="1"/>
  <c r="E83" i="4"/>
  <c r="F83" i="4" s="1"/>
  <c r="E82" i="4"/>
  <c r="F82" i="4" s="1"/>
  <c r="E81" i="4"/>
  <c r="F81" i="4" s="1"/>
  <c r="E80" i="4"/>
  <c r="F80" i="4" s="1"/>
  <c r="E79" i="4"/>
  <c r="F79" i="4" s="1"/>
  <c r="E78" i="4"/>
  <c r="F78" i="4" s="1"/>
  <c r="F77" i="4"/>
  <c r="E77" i="4"/>
  <c r="E76" i="4"/>
  <c r="F76" i="4" s="1"/>
  <c r="E75" i="4"/>
  <c r="F75" i="4" s="1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1" i="4"/>
  <c r="F51" i="4" s="1"/>
  <c r="E50" i="4"/>
  <c r="F50" i="4" s="1"/>
  <c r="E49" i="4"/>
  <c r="F49" i="4" s="1"/>
  <c r="E48" i="4"/>
  <c r="F48" i="4" s="1"/>
  <c r="E47" i="4"/>
  <c r="F47" i="4" s="1"/>
  <c r="E46" i="4"/>
  <c r="F46" i="4" s="1"/>
  <c r="F45" i="4"/>
  <c r="E45" i="4"/>
  <c r="E44" i="4"/>
  <c r="F44" i="4" s="1"/>
  <c r="E43" i="4"/>
  <c r="F43" i="4" s="1"/>
  <c r="E42" i="4"/>
  <c r="F42" i="4" s="1"/>
  <c r="E41" i="4"/>
  <c r="F41" i="4" s="1"/>
  <c r="E40" i="4"/>
  <c r="F40" i="4" s="1"/>
  <c r="E39" i="4"/>
  <c r="F39" i="4" s="1"/>
  <c r="E38" i="4"/>
  <c r="F38" i="4" s="1"/>
  <c r="C32" i="4"/>
  <c r="D31" i="4"/>
  <c r="E31" i="4" s="1"/>
  <c r="B31" i="4"/>
  <c r="B30" i="4"/>
  <c r="D30" i="4" s="1"/>
  <c r="E30" i="4" s="1"/>
  <c r="B29" i="4"/>
  <c r="E25" i="4"/>
  <c r="D25" i="4"/>
  <c r="E24" i="4"/>
  <c r="D24" i="4"/>
  <c r="E23" i="4"/>
  <c r="D23" i="4"/>
  <c r="C19" i="4"/>
  <c r="B19" i="4"/>
  <c r="E18" i="4"/>
  <c r="D18" i="4"/>
  <c r="D17" i="4"/>
  <c r="E17" i="4" s="1"/>
  <c r="D16" i="4"/>
  <c r="E16" i="4" s="1"/>
  <c r="B32" i="4" l="1"/>
  <c r="D32" i="4" s="1"/>
  <c r="E32" i="4" s="1"/>
  <c r="D29" i="4"/>
  <c r="E29" i="4" s="1"/>
  <c r="C372" i="4"/>
  <c r="D19" i="4"/>
  <c r="E19" i="4" s="1"/>
  <c r="D282" i="4"/>
  <c r="F548" i="4"/>
</calcChain>
</file>

<file path=xl/comments1.xml><?xml version="1.0" encoding="utf-8"?>
<comments xmlns="http://schemas.openxmlformats.org/spreadsheetml/2006/main">
  <authors>
    <author>Author</author>
  </authors>
  <commentList>
    <comment ref="E56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<sst xmlns="http://schemas.openxmlformats.org/spreadsheetml/2006/main" count="797" uniqueCount="230">
  <si>
    <t>Government of India</t>
  </si>
  <si>
    <t>National Programme of Mid-Day Meal in Schools</t>
  </si>
  <si>
    <t>Annual Work Plan &amp; Budget  (AWP&amp;B) 2018-19</t>
  </si>
  <si>
    <t>State : Andhra Pradesh</t>
  </si>
  <si>
    <t>Part-D: ANALYSIS SHEET</t>
  </si>
  <si>
    <t>Section-A : REVIEW OF IMPLEMENTATION OF MDM SCHEME DURING 2017-18</t>
  </si>
  <si>
    <t>1. Calculation of Bench mark for utilisation.</t>
  </si>
  <si>
    <t>1.1) No. of children</t>
  </si>
  <si>
    <t>Stage</t>
  </si>
  <si>
    <t>MDM PAB Approval for 2017-18</t>
  </si>
  <si>
    <t>Average number of children availed MDM during 2017-18</t>
  </si>
  <si>
    <t>Diff</t>
  </si>
  <si>
    <t>Diff in %</t>
  </si>
  <si>
    <t>Primary</t>
  </si>
  <si>
    <t>Up Primary</t>
  </si>
  <si>
    <t>NCLP</t>
  </si>
  <si>
    <t>Total</t>
  </si>
  <si>
    <t>1.2) No. of School working days</t>
  </si>
  <si>
    <t xml:space="preserve">PY </t>
  </si>
  <si>
    <t xml:space="preserve"> </t>
  </si>
  <si>
    <t>UP.PY</t>
  </si>
  <si>
    <t>1.3) Number of meals served vis-à-vis PAB approval during 2017-18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</si>
  <si>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</si>
  <si>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</si>
  <si>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</si>
  <si>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</si>
  <si>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</si>
  <si>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2.1  Institutions- (Primary) (Source data : Table AT-3A of AWP&amp;B 2018-19)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</si>
  <si>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</si>
  <si>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</si>
  <si>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</si>
  <si>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</si>
  <si>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</si>
  <si>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</si>
  <si>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</si>
  <si>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Srikakulam</t>
  </si>
  <si>
    <t>Vizianagaram</t>
  </si>
  <si>
    <t>Visakhapatnam</t>
  </si>
  <si>
    <t>East Godavari</t>
  </si>
  <si>
    <t>West Godavari</t>
  </si>
  <si>
    <t>Krishna</t>
  </si>
  <si>
    <t>Guntur</t>
  </si>
  <si>
    <t>Prakasam</t>
  </si>
  <si>
    <t>Nellore</t>
  </si>
  <si>
    <t>Chittoor</t>
  </si>
  <si>
    <t>Kadapa</t>
  </si>
  <si>
    <t>Ananthapur</t>
  </si>
  <si>
    <t>Kurnool</t>
  </si>
  <si>
    <t>TOTAL</t>
  </si>
  <si>
    <t>2.2  Institutions- (Primary with Upper Primary) (Source data : Table AT-3B of AWP&amp;B 2018-19)</t>
  </si>
  <si>
    <t>2.2A  Institutions- (Upper Primary) (Source data : Table AT-3C of AWP&amp;B 2018-19)</t>
  </si>
  <si>
    <t>2.3  Coverage Chidlren vs. Enrolment ( Primary ) (Source data : Table AT-4 &amp; 5  of AWP&amp;B 2018-19)</t>
  </si>
  <si>
    <t>Enrolment as on 30.9.2017</t>
  </si>
  <si>
    <t>Average number of children availing MDM</t>
  </si>
  <si>
    <t>% Diff</t>
  </si>
  <si>
    <t>5=4-3</t>
  </si>
  <si>
    <t>2.4  Coverage Chidlren vs. Enrolment  ( Up Pry) (Source data : Table AT- 4A &amp; 5-A of AWP&amp;B 2018-19)</t>
  </si>
  <si>
    <t>2.5  No. of children  ( Primary) (Source data : Table AT-5  of AWP&amp;B 2018-19)</t>
  </si>
  <si>
    <t>No. of children as per PAB Approval for  2017-18</t>
  </si>
  <si>
    <t>2.6  No. of children  ( Upper Primary) (Source data : Table AT-5-A of AWP&amp;B 2018-19)</t>
  </si>
  <si>
    <t>2.7 Number of meal to be served and  actual  number of meal served during 2017-18 (Source data: Table AT-5 &amp; 5A of AWP&amp;B 2018-19)</t>
  </si>
  <si>
    <t>Sr. No.</t>
  </si>
  <si>
    <t>District</t>
  </si>
  <si>
    <t>No of meals to be served during 2017-18</t>
  </si>
  <si>
    <t>No of meal served during 2017-18</t>
  </si>
  <si>
    <t>% Meals Served</t>
  </si>
  <si>
    <r>
      <t xml:space="preserve">3. </t>
    </r>
    <r>
      <rPr>
        <b/>
        <u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</si>
  <si>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t>3.1)  Reconciliation of Foodgrains OB, Allocation &amp; Lifting</t>
  </si>
  <si>
    <t>As per GoI record</t>
  </si>
  <si>
    <t xml:space="preserve">As per State's AWP&amp;B </t>
  </si>
  <si>
    <t>5(4-3)</t>
  </si>
  <si>
    <t>Opening Stock as on 1.4.2017</t>
  </si>
  <si>
    <t>Allocation for 2017-18</t>
  </si>
  <si>
    <t>Lifting during 2017-18</t>
  </si>
  <si>
    <t xml:space="preserve"> 3.2) District-wise opening balance as on 1.4.2017 (Source data: Table AT-6 &amp; 6A of AWP&amp;B 2018-19)</t>
  </si>
  <si>
    <r>
      <t>(i</t>
    </r>
    <r>
      <rPr>
        <i/>
        <sz val="11"/>
        <rFont val="Cambria"/>
        <family val="1"/>
      </rPr>
      <t>n MTs)</t>
    </r>
  </si>
  <si>
    <t>S.No.</t>
  </si>
  <si>
    <t>Name of District</t>
  </si>
  <si>
    <t xml:space="preserve">Allocation              </t>
  </si>
  <si>
    <t xml:space="preserve">Opening Stock as on 01.04.2017                                                </t>
  </si>
  <si>
    <t xml:space="preserve">% of OS on allocation </t>
  </si>
  <si>
    <t xml:space="preserve"> 3.3) District-wise unspent balance as on 31.03.2018 (Source data: Table AT-6 &amp; 6A of AWP&amp;B 2018-19)</t>
  </si>
  <si>
    <t xml:space="preserve">Unspent Balance as on 31.03.2018                                                  </t>
  </si>
  <si>
    <t xml:space="preserve">% of UB on allocation </t>
  </si>
  <si>
    <t>3.4)  Foodgrains  Allocation &amp; Lifting</t>
  </si>
  <si>
    <t>(in MTs)</t>
  </si>
  <si>
    <t>Allocation</t>
  </si>
  <si>
    <t>Opening balance as on 01.4.17</t>
  </si>
  <si>
    <t>Lifting upto 31.03.18</t>
  </si>
  <si>
    <t>Total Availibility</t>
  </si>
  <si>
    <t>% Availibility</t>
  </si>
  <si>
    <t>Source: Table AT-6 &amp; 6A of AWP&amp;B 2018-19</t>
  </si>
  <si>
    <t>3.5) District-wise Foodgrains availability  as on 31.03.18 (Source data: Table AT-6 &amp; 6A of AWP&amp;B 2018-19)</t>
  </si>
  <si>
    <t>OB as on 01.04.2017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</si>
  <si>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</si>
  <si>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</si>
  <si>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</si>
  <si>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</si>
  <si>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</si>
  <si>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</si>
  <si>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3.7)  District-wise Utilisation of foodgrains (Source data: Table AT-6 &amp; 6A of AWP&amp;B 2018-19)</t>
  </si>
  <si>
    <t>3.8)  Cost of Foodgrains, Payment to FCI</t>
  </si>
  <si>
    <t>Bills submited by FCI</t>
  </si>
  <si>
    <t>Payment made to FCI</t>
  </si>
  <si>
    <t>% payment</t>
  </si>
  <si>
    <t xml:space="preserve">3.9) Payment of cost of foodgrain to FCI </t>
  </si>
  <si>
    <t>Bills raised by FCI</t>
  </si>
  <si>
    <t xml:space="preserve">Payment to FCI </t>
  </si>
  <si>
    <t>Pending Bills</t>
  </si>
  <si>
    <t>% Bill paid</t>
  </si>
  <si>
    <t>4. ANALYSIS ON COOKING COST (PRIMARY + UPPER PRIMARY)</t>
  </si>
  <si>
    <t>4.1) ANALYSIS ON OPENING BALANACE AND CLOSING BALANACE</t>
  </si>
  <si>
    <t xml:space="preserve"> 4.1.1) District-wise opening balance as on 01.04.2017 (Source data: Table AT-7 &amp; 7A of AWP&amp;B 2018-19)</t>
  </si>
  <si>
    <t>(Rs. In lakh)</t>
  </si>
  <si>
    <t xml:space="preserve">Allocation                                   </t>
  </si>
  <si>
    <t xml:space="preserve">Opening Balance as on 01.04.2017                                               </t>
  </si>
  <si>
    <t xml:space="preserve">% of OB on allocation </t>
  </si>
  <si>
    <t xml:space="preserve"> 4.1.2) District-wise unspent  balance as on 31.03.2018 Source data: Table AT-7 &amp; 7A of AWP&amp;B 2018-19)</t>
  </si>
  <si>
    <t xml:space="preserve">Unspent Balance as on 31.03.2018                                                        </t>
  </si>
  <si>
    <t>4.2) Cooking cost allocation and disbursed to Districts</t>
  </si>
  <si>
    <t>OB as on 01.4.17</t>
  </si>
  <si>
    <t>Disbursed to Dist</t>
  </si>
  <si>
    <t>4.3)  District-wise Cooking Cost availability (Source data: Table AT-7 &amp; 7A of AWP&amp;B 2018-19)</t>
  </si>
  <si>
    <t xml:space="preserve">Allocation                                              </t>
  </si>
  <si>
    <t xml:space="preserve">Opening Balance as on 01.04.2017                                                         </t>
  </si>
  <si>
    <t xml:space="preserve">Cooking assistance received </t>
  </si>
  <si>
    <t>Total Availibility of cooking cost</t>
  </si>
  <si>
    <t>% Availibility of cooking cost</t>
  </si>
  <si>
    <t>4.4) Cooking Cost Utilisation</t>
  </si>
  <si>
    <t>Total available</t>
  </si>
  <si>
    <t>% available</t>
  </si>
  <si>
    <t>4.5)  District-wise Utilisation of Cooking cost (Source data: Table AT-7 &amp; 7A of AWP&amp;B 2018-19)</t>
  </si>
  <si>
    <t xml:space="preserve">Allocation                                  </t>
  </si>
  <si>
    <t>Utilisation of Cooking assistance</t>
  </si>
  <si>
    <t xml:space="preserve">% Utilisation                    </t>
  </si>
  <si>
    <t>5. Reconciliation of Utilisation and Performance during 2017-18 [PRIMARY+ UPPER PRIMARY]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</si>
  <si>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</si>
  <si>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% utilisation of foodgrains</t>
  </si>
  <si>
    <t>% utilisation of Cooking cost</t>
  </si>
  <si>
    <t>Mis-match in % points</t>
  </si>
  <si>
    <t>5.2 Reconciliation of Food grains utilisation during 2017-18 (Source data: para 2.7 and 3.7 above)</t>
  </si>
  <si>
    <t>(In MTs)</t>
  </si>
  <si>
    <t>No. of Meals served during 2017-18</t>
  </si>
  <si>
    <t xml:space="preserve">Expected consumption of food grains </t>
  </si>
  <si>
    <t>Actual consumption of food grains</t>
  </si>
  <si>
    <t xml:space="preserve"> % consumption </t>
  </si>
  <si>
    <t>5.3 Reconciliation of Cooking Cost utilisation during 2017-18 (Source data: para 2.5 and 4.7 above)</t>
  </si>
  <si>
    <t>(Rs. in Lakh)</t>
  </si>
  <si>
    <t>Expected expenditure of cooking cost</t>
  </si>
  <si>
    <t>Actual expenditure of cooking cost</t>
  </si>
  <si>
    <t>6. ANALYSIS of HONORIUM, To COOK-CUM-HELPERS</t>
  </si>
  <si>
    <t>6.1) District-wise number of cook-cum-Helpers approved by PAB and engaged by State</t>
  </si>
  <si>
    <t>(Refer table AT_8 and AT-8A,AWP&amp;B, 2018-19)</t>
  </si>
  <si>
    <t xml:space="preserve">PAB Approval </t>
  </si>
  <si>
    <t>Engaged by State</t>
  </si>
  <si>
    <t>Not engaged</t>
  </si>
  <si>
    <t>5 = (4 - 3)</t>
  </si>
  <si>
    <t>6.1) District-wise allocation and availability of funds for honorium to cook-cum-Helpers</t>
  </si>
  <si>
    <t>(Refer table AT_8 and AT-8A, AWP&amp;B, 2018-19)</t>
  </si>
  <si>
    <t xml:space="preserve">Allocation                          </t>
  </si>
  <si>
    <t>Opening Balance as on 01.04.2017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</si>
  <si>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</si>
  <si>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</si>
  <si>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</si>
  <si>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</si>
  <si>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 xml:space="preserve">Allocation                           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</si>
  <si>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</si>
  <si>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</si>
  <si>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</si>
  <si>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</si>
  <si>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Unspent balance as on 31.03.2018</t>
  </si>
  <si>
    <t xml:space="preserve">% of UB as on Allocation </t>
  </si>
  <si>
    <t>7. ANALYSIS ON MANAGEMENT, MONITORING &amp; EVALUATION (MME)</t>
  </si>
  <si>
    <t>7.1)  Reconciliation of MME OB, Allocation &amp; Releasing [PY + U PY]</t>
  </si>
  <si>
    <t>Released during 2017-18.</t>
  </si>
  <si>
    <t xml:space="preserve">Total Availibility </t>
  </si>
  <si>
    <t>7.2) Utilisation of MME during 2017-18 (Source data: Table AT-10 of AWP&amp;B 2018-19)</t>
  </si>
  <si>
    <t>(As on 31.03.18)</t>
  </si>
  <si>
    <t>Activity</t>
  </si>
  <si>
    <t xml:space="preserve">Allocated 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</si>
  <si>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</si>
  <si>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</si>
  <si>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</si>
  <si>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</si>
  <si>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</si>
  <si>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</si>
  <si>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8.2) Utilisation of TA during 2017-18 (Source data: Table AT-9 of AWP&amp;B 2018-19)</t>
  </si>
  <si>
    <t>Allocated for 2016-17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</si>
  <si>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</si>
  <si>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</si>
  <si>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</si>
  <si>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</si>
  <si>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</si>
  <si>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</si>
  <si>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</si>
  <si>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t>9. INFRASTRUCTURE DEVELOPMENT DURING 2017-18 (Primary + Upper primary)</t>
  </si>
  <si>
    <t>Kitchen-cum-Stores</t>
  </si>
  <si>
    <t>9.1) Releasing details</t>
  </si>
  <si>
    <t>Releases for Kitchen sheds by GoI as on 31.03.2018</t>
  </si>
  <si>
    <t>Schools</t>
  </si>
  <si>
    <t>Installment</t>
  </si>
  <si>
    <t>Dated</t>
  </si>
  <si>
    <t>Units</t>
  </si>
  <si>
    <t>Amount              (in lakh)</t>
  </si>
  <si>
    <t>Primary + Upper Primary</t>
  </si>
  <si>
    <t>2006-07 &amp; 2007-08</t>
  </si>
  <si>
    <t>2011-12</t>
  </si>
  <si>
    <t>Grand Total</t>
  </si>
  <si>
    <t xml:space="preserve">9.2) Reconciliation of amount sanctioned </t>
  </si>
  <si>
    <t>Year</t>
  </si>
  <si>
    <t>GoI records</t>
  </si>
  <si>
    <t>State record</t>
  </si>
  <si>
    <t>Variation</t>
  </si>
  <si>
    <t>Phy</t>
  </si>
  <si>
    <t>Fin</t>
  </si>
  <si>
    <t>2006-13</t>
  </si>
  <si>
    <t>9.3) Achievement ( under MDM Funds) (Source data: Table AT-10 of AWP&amp;B 2018-19)</t>
  </si>
  <si>
    <t>Sanctioned by GoI during 2006-07 to 2017-18</t>
  </si>
  <si>
    <t>Cosntructed upto 31.03.2018</t>
  </si>
  <si>
    <t>Achievement as % of allocation</t>
  </si>
  <si>
    <t>Fin (in Lakh)</t>
  </si>
  <si>
    <t xml:space="preserve">Fin                            </t>
  </si>
  <si>
    <t>10.  Kitchen Devices</t>
  </si>
  <si>
    <t xml:space="preserve">10.1) Reconciliation of amount sanctioned </t>
  </si>
  <si>
    <t>2006-10</t>
  </si>
  <si>
    <t>2012-13 (Replacement)</t>
  </si>
  <si>
    <t>10.2) Achievement ( under MDM Funds) (Source data: Table AT-11 of AWP&amp;B 2018-19)</t>
  </si>
  <si>
    <t>Sactioned during 2006-07 to 2012-13</t>
  </si>
  <si>
    <t>Achievement (Procured+IP)                                  upto 31.12.09</t>
  </si>
  <si>
    <t>47925 (Replacement)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</si>
</sst>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0_);_(* \(#,##0.00\);_(* \-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u/>
      <sz val="11"/>
      <name val="Cambria"/>
      <family val="1"/>
    </font>
    <font>
      <sz val="11"/>
      <name val="Cambria"/>
      <family val="1"/>
      <scheme val="major"/>
    </font>
    <font>
      <sz val="11"/>
      <name val="Arial"/>
      <family val="2"/>
    </font>
    <font>
      <sz val="11"/>
      <color rgb="FFFF0000"/>
      <name val="Cambria"/>
      <family val="1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0"/>
      <name val="Arial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name val="Bookman Old Style"/>
      <family val="1"/>
    </font>
    <font>
      <b/>
      <i/>
      <sz val="11"/>
      <name val="Bookman Old Style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Bookman Old Style"/>
      <family val="1"/>
    </font>
    <font>
      <sz val="11"/>
      <color indexed="10"/>
      <name val="Cambria"/>
      <family val="1"/>
    </font>
    <font>
      <sz val="10"/>
      <name val="Cambria"/>
      <family val="1"/>
    </font>
    <font>
      <b/>
      <u/>
      <sz val="10"/>
      <name val="Cambria"/>
      <family val="1"/>
    </font>
    <font>
      <b/>
      <sz val="10"/>
      <name val="Cambria"/>
      <family val="1"/>
      <charset val="1"/>
    </font>
    <font>
      <b/>
      <i/>
      <sz val="10"/>
      <name val="Cambria"/>
      <family val="1"/>
      <charset val="1"/>
    </font>
    <font>
      <sz val="10"/>
      <name val="Cambria"/>
      <family val="1"/>
      <charset val="1"/>
    </font>
    <font>
      <sz val="9"/>
      <name val="Cambria"/>
      <family val="1"/>
      <charset val="1"/>
    </font>
    <font>
      <b/>
      <sz val="9"/>
      <name val="Cambria"/>
      <family val="1"/>
      <charset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9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0" fontId="34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</cellStyleXfs>
  <cellXfs count="315">
    <xf numFmtId="0" fontId="0" fillId="0" borderId="0" xfId="0"/>
    <xf numFmtId="0" fontId="4" fillId="0" borderId="0" xfId="1" applyFont="1"/>
    <xf numFmtId="0" fontId="3" fillId="0" borderId="6" xfId="1" applyFont="1" applyBorder="1"/>
    <xf numFmtId="0" fontId="3" fillId="0" borderId="7" xfId="1" applyFont="1" applyBorder="1"/>
    <xf numFmtId="0" fontId="4" fillId="0" borderId="7" xfId="1" applyFont="1" applyBorder="1"/>
    <xf numFmtId="0" fontId="4" fillId="0" borderId="8" xfId="1" applyFont="1" applyBorder="1"/>
    <xf numFmtId="0" fontId="3" fillId="0" borderId="0" xfId="1" applyFont="1"/>
    <xf numFmtId="0" fontId="5" fillId="0" borderId="0" xfId="1" applyFont="1" applyAlignment="1"/>
    <xf numFmtId="0" fontId="4" fillId="0" borderId="0" xfId="1" applyFont="1" applyBorder="1" applyAlignment="1"/>
    <xf numFmtId="0" fontId="5" fillId="0" borderId="0" xfId="1" applyFont="1" applyBorder="1" applyAlignment="1"/>
    <xf numFmtId="0" fontId="3" fillId="0" borderId="0" xfId="1" applyFont="1" applyBorder="1" applyAlignment="1">
      <alignment horizontal="left" wrapText="1"/>
    </xf>
    <xf numFmtId="0" fontId="3" fillId="0" borderId="12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4" fillId="0" borderId="12" xfId="1" applyFont="1" applyBorder="1" applyAlignment="1">
      <alignment wrapText="1"/>
    </xf>
    <xf numFmtId="0" fontId="2" fillId="0" borderId="12" xfId="1" applyBorder="1" applyAlignment="1">
      <alignment horizontal="right"/>
    </xf>
    <xf numFmtId="1" fontId="6" fillId="3" borderId="11" xfId="1" applyNumberFormat="1" applyFont="1" applyFill="1" applyBorder="1" applyAlignment="1">
      <alignment horizontal="right"/>
    </xf>
    <xf numFmtId="1" fontId="4" fillId="0" borderId="12" xfId="1" applyNumberFormat="1" applyFont="1" applyBorder="1" applyAlignment="1">
      <alignment horizontal="right"/>
    </xf>
    <xf numFmtId="9" fontId="3" fillId="0" borderId="12" xfId="2" applyFont="1" applyBorder="1" applyAlignment="1"/>
    <xf numFmtId="1" fontId="6" fillId="3" borderId="11" xfId="3" applyNumberFormat="1" applyFont="1" applyFill="1" applyBorder="1" applyAlignment="1">
      <alignment horizontal="right"/>
    </xf>
    <xf numFmtId="1" fontId="4" fillId="0" borderId="0" xfId="1" applyNumberFormat="1" applyFont="1"/>
    <xf numFmtId="1" fontId="3" fillId="0" borderId="12" xfId="1" applyNumberFormat="1" applyFont="1" applyBorder="1" applyAlignment="1">
      <alignment horizontal="right"/>
    </xf>
    <xf numFmtId="9" fontId="4" fillId="0" borderId="0" xfId="2" applyFont="1"/>
    <xf numFmtId="0" fontId="3" fillId="0" borderId="7" xfId="1" applyFont="1" applyBorder="1" applyAlignment="1">
      <alignment horizontal="left" wrapText="1"/>
    </xf>
    <xf numFmtId="0" fontId="4" fillId="0" borderId="12" xfId="1" applyFont="1" applyBorder="1" applyAlignment="1">
      <alignment horizontal="left" wrapText="1"/>
    </xf>
    <xf numFmtId="1" fontId="4" fillId="0" borderId="12" xfId="1" applyNumberFormat="1" applyFont="1" applyBorder="1"/>
    <xf numFmtId="1" fontId="4" fillId="0" borderId="12" xfId="1" applyNumberFormat="1" applyFont="1" applyBorder="1" applyAlignment="1"/>
    <xf numFmtId="9" fontId="4" fillId="0" borderId="0" xfId="2" applyFont="1" applyBorder="1" applyAlignment="1"/>
    <xf numFmtId="9" fontId="3" fillId="0" borderId="12" xfId="2" applyFont="1" applyBorder="1" applyAlignment="1">
      <alignment horizontal="center" vertical="center"/>
    </xf>
    <xf numFmtId="1" fontId="7" fillId="0" borderId="12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9" fontId="3" fillId="0" borderId="0" xfId="2" applyFont="1" applyFill="1" applyBorder="1" applyAlignment="1"/>
    <xf numFmtId="9" fontId="3" fillId="0" borderId="12" xfId="2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1" fillId="3" borderId="12" xfId="4" applyFill="1" applyBorder="1" applyAlignment="1">
      <alignment horizontal="left" vertical="center"/>
    </xf>
    <xf numFmtId="9" fontId="4" fillId="3" borderId="12" xfId="2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wrapText="1"/>
    </xf>
    <xf numFmtId="0" fontId="3" fillId="3" borderId="12" xfId="1" applyFont="1" applyFill="1" applyBorder="1" applyAlignment="1">
      <alignment horizontal="left" vertical="center" wrapText="1"/>
    </xf>
    <xf numFmtId="0" fontId="9" fillId="3" borderId="12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 vertical="center" wrapText="1"/>
    </xf>
    <xf numFmtId="9" fontId="3" fillId="3" borderId="12" xfId="2" applyFont="1" applyFill="1" applyBorder="1" applyAlignment="1">
      <alignment horizontal="center" vertical="center" wrapText="1"/>
    </xf>
    <xf numFmtId="0" fontId="4" fillId="0" borderId="0" xfId="1" applyFont="1" applyBorder="1" applyAlignment="1">
      <alignment wrapText="1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right"/>
    </xf>
    <xf numFmtId="9" fontId="3" fillId="0" borderId="0" xfId="2" applyFont="1" applyBorder="1"/>
    <xf numFmtId="0" fontId="10" fillId="3" borderId="12" xfId="4" applyFont="1" applyFill="1" applyBorder="1" applyAlignment="1">
      <alignment horizontal="left" vertical="center"/>
    </xf>
    <xf numFmtId="0" fontId="4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right"/>
    </xf>
    <xf numFmtId="9" fontId="4" fillId="0" borderId="0" xfId="2" applyFont="1" applyBorder="1"/>
    <xf numFmtId="0" fontId="4" fillId="0" borderId="12" xfId="1" applyFont="1" applyBorder="1" applyAlignment="1">
      <alignment horizontal="center" vertical="center" wrapText="1"/>
    </xf>
    <xf numFmtId="9" fontId="4" fillId="0" borderId="12" xfId="2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wrapText="1"/>
    </xf>
    <xf numFmtId="0" fontId="3" fillId="0" borderId="12" xfId="1" applyFont="1" applyBorder="1" applyAlignment="1">
      <alignment horizontal="left" vertical="center" wrapText="1"/>
    </xf>
    <xf numFmtId="9" fontId="3" fillId="0" borderId="12" xfId="2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1" fontId="4" fillId="3" borderId="12" xfId="1" applyNumberFormat="1" applyFont="1" applyFill="1" applyBorder="1" applyAlignment="1">
      <alignment horizontal="center" vertical="center" wrapText="1"/>
    </xf>
    <xf numFmtId="9" fontId="4" fillId="3" borderId="0" xfId="2" applyFont="1" applyFill="1"/>
    <xf numFmtId="0" fontId="4" fillId="3" borderId="0" xfId="1" applyFont="1" applyFill="1"/>
    <xf numFmtId="0" fontId="4" fillId="4" borderId="0" xfId="1" applyFont="1" applyFill="1"/>
    <xf numFmtId="1" fontId="3" fillId="0" borderId="12" xfId="1" applyNumberFormat="1" applyFont="1" applyBorder="1" applyAlignment="1">
      <alignment horizontal="center" vertical="center" wrapText="1"/>
    </xf>
    <xf numFmtId="1" fontId="4" fillId="0" borderId="12" xfId="1" applyNumberFormat="1" applyFont="1" applyBorder="1" applyAlignment="1">
      <alignment horizontal="center" vertical="center" wrapText="1"/>
    </xf>
    <xf numFmtId="1" fontId="3" fillId="0" borderId="0" xfId="1" applyNumberFormat="1" applyFont="1" applyBorder="1"/>
    <xf numFmtId="1" fontId="9" fillId="0" borderId="0" xfId="3" applyNumberFormat="1" applyFont="1" applyBorder="1"/>
    <xf numFmtId="1" fontId="3" fillId="0" borderId="0" xfId="1" applyNumberFormat="1" applyFont="1" applyBorder="1" applyAlignment="1">
      <alignment horizontal="right"/>
    </xf>
    <xf numFmtId="0" fontId="3" fillId="0" borderId="0" xfId="1" applyFont="1" applyBorder="1" applyAlignment="1">
      <alignment horizontal="center" vertical="center" wrapText="1"/>
    </xf>
    <xf numFmtId="1" fontId="3" fillId="0" borderId="0" xfId="1" applyNumberFormat="1" applyFont="1" applyBorder="1" applyAlignment="1">
      <alignment horizontal="center" vertical="center" wrapText="1"/>
    </xf>
    <xf numFmtId="9" fontId="3" fillId="0" borderId="0" xfId="2" applyFont="1" applyBorder="1" applyAlignment="1">
      <alignment horizontal="center" vertical="center" wrapText="1"/>
    </xf>
    <xf numFmtId="0" fontId="3" fillId="0" borderId="0" xfId="1" applyFont="1" applyFill="1"/>
    <xf numFmtId="0" fontId="4" fillId="0" borderId="0" xfId="1" applyFont="1" applyFill="1"/>
    <xf numFmtId="0" fontId="4" fillId="0" borderId="12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1" fontId="4" fillId="0" borderId="0" xfId="1" applyNumberFormat="1" applyFont="1" applyBorder="1" applyAlignment="1">
      <alignment horizontal="center"/>
    </xf>
    <xf numFmtId="1" fontId="4" fillId="3" borderId="12" xfId="1" applyNumberFormat="1" applyFont="1" applyFill="1" applyBorder="1" applyAlignment="1">
      <alignment horizontal="right" vertical="center" wrapText="1"/>
    </xf>
    <xf numFmtId="1" fontId="3" fillId="0" borderId="12" xfId="1" applyNumberFormat="1" applyFont="1" applyBorder="1" applyAlignment="1">
      <alignment horizontal="right" vertical="center" wrapText="1"/>
    </xf>
    <xf numFmtId="0" fontId="3" fillId="0" borderId="12" xfId="1" applyFont="1" applyBorder="1" applyAlignment="1">
      <alignment horizontal="right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/>
    </xf>
    <xf numFmtId="0" fontId="4" fillId="3" borderId="12" xfId="1" applyFont="1" applyFill="1" applyBorder="1" applyAlignment="1">
      <alignment wrapText="1"/>
    </xf>
    <xf numFmtId="2" fontId="4" fillId="0" borderId="12" xfId="1" applyNumberFormat="1" applyFont="1" applyBorder="1" applyAlignment="1">
      <alignment horizontal="right"/>
    </xf>
    <xf numFmtId="2" fontId="4" fillId="3" borderId="12" xfId="1" applyNumberFormat="1" applyFont="1" applyFill="1" applyBorder="1"/>
    <xf numFmtId="9" fontId="3" fillId="3" borderId="12" xfId="2" quotePrefix="1" applyFont="1" applyFill="1" applyBorder="1" applyAlignment="1">
      <alignment horizontal="center"/>
    </xf>
    <xf numFmtId="9" fontId="3" fillId="3" borderId="12" xfId="2" applyFont="1" applyFill="1" applyBorder="1" applyAlignment="1">
      <alignment horizontal="center"/>
    </xf>
    <xf numFmtId="2" fontId="4" fillId="0" borderId="0" xfId="1" applyNumberFormat="1" applyFont="1"/>
    <xf numFmtId="0" fontId="12" fillId="0" borderId="0" xfId="1" applyFont="1"/>
    <xf numFmtId="2" fontId="4" fillId="0" borderId="0" xfId="1" applyNumberFormat="1" applyFont="1" applyFill="1"/>
    <xf numFmtId="0" fontId="4" fillId="0" borderId="0" xfId="1" applyFont="1" applyFill="1" applyAlignment="1">
      <alignment horizontal="right"/>
    </xf>
    <xf numFmtId="0" fontId="3" fillId="0" borderId="13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3" fillId="5" borderId="12" xfId="1" applyFont="1" applyFill="1" applyBorder="1" applyAlignment="1">
      <alignment horizontal="center" vertical="top" wrapText="1"/>
    </xf>
    <xf numFmtId="0" fontId="3" fillId="3" borderId="0" xfId="1" applyFont="1" applyFill="1" applyBorder="1" applyAlignment="1">
      <alignment horizontal="center" vertical="top" wrapText="1"/>
    </xf>
    <xf numFmtId="9" fontId="2" fillId="0" borderId="12" xfId="2" applyFont="1" applyBorder="1" applyAlignment="1">
      <alignment horizontal="center" vertical="center" wrapText="1"/>
    </xf>
    <xf numFmtId="2" fontId="4" fillId="3" borderId="0" xfId="1" applyNumberFormat="1" applyFont="1" applyFill="1" applyBorder="1" applyAlignment="1">
      <alignment horizontal="center" vertical="center" wrapText="1"/>
    </xf>
    <xf numFmtId="2" fontId="4" fillId="3" borderId="0" xfId="2" applyNumberFormat="1" applyFont="1" applyFill="1"/>
    <xf numFmtId="2" fontId="4" fillId="3" borderId="0" xfId="1" applyNumberFormat="1" applyFont="1" applyFill="1"/>
    <xf numFmtId="2" fontId="3" fillId="0" borderId="12" xfId="1" applyNumberFormat="1" applyFont="1" applyBorder="1" applyAlignment="1">
      <alignment horizontal="right"/>
    </xf>
    <xf numFmtId="9" fontId="14" fillId="0" borderId="12" xfId="2" applyFont="1" applyBorder="1" applyAlignment="1">
      <alignment horizontal="center" vertical="center" wrapText="1"/>
    </xf>
    <xf numFmtId="2" fontId="4" fillId="0" borderId="0" xfId="1" applyNumberFormat="1" applyFont="1" applyBorder="1"/>
    <xf numFmtId="0" fontId="4" fillId="0" borderId="0" xfId="1" applyFont="1" applyBorder="1"/>
    <xf numFmtId="9" fontId="15" fillId="0" borderId="0" xfId="2" applyFont="1" applyBorder="1" applyAlignment="1">
      <alignment horizontal="right" wrapText="1"/>
    </xf>
    <xf numFmtId="0" fontId="4" fillId="3" borderId="0" xfId="1" applyFont="1" applyFill="1" applyBorder="1"/>
    <xf numFmtId="2" fontId="4" fillId="3" borderId="0" xfId="1" applyNumberFormat="1" applyFont="1" applyFill="1" applyBorder="1"/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2" fontId="2" fillId="3" borderId="12" xfId="1" applyNumberFormat="1" applyFont="1" applyFill="1" applyBorder="1"/>
    <xf numFmtId="9" fontId="2" fillId="0" borderId="12" xfId="2" applyFont="1" applyBorder="1" applyAlignment="1">
      <alignment horizontal="right" vertical="center" wrapText="1"/>
    </xf>
    <xf numFmtId="2" fontId="14" fillId="3" borderId="12" xfId="1" applyNumberFormat="1" applyFont="1" applyFill="1" applyBorder="1"/>
    <xf numFmtId="9" fontId="14" fillId="0" borderId="12" xfId="2" applyFont="1" applyBorder="1" applyAlignment="1">
      <alignment horizontal="right" vertical="center" wrapText="1"/>
    </xf>
    <xf numFmtId="0" fontId="4" fillId="0" borderId="0" xfId="1" applyFont="1" applyAlignment="1">
      <alignment horizontal="right"/>
    </xf>
    <xf numFmtId="0" fontId="4" fillId="0" borderId="12" xfId="1" applyFont="1" applyFill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2" fontId="4" fillId="0" borderId="12" xfId="1" applyNumberFormat="1" applyFont="1" applyBorder="1" applyAlignment="1">
      <alignment horizontal="center" vertical="top" wrapText="1"/>
    </xf>
    <xf numFmtId="2" fontId="4" fillId="5" borderId="12" xfId="1" applyNumberFormat="1" applyFont="1" applyFill="1" applyBorder="1" applyAlignment="1">
      <alignment horizontal="center" vertical="top" wrapText="1"/>
    </xf>
    <xf numFmtId="9" fontId="4" fillId="0" borderId="12" xfId="2" applyFont="1" applyBorder="1" applyAlignment="1">
      <alignment horizontal="center" vertical="top" wrapText="1"/>
    </xf>
    <xf numFmtId="2" fontId="4" fillId="0" borderId="0" xfId="1" applyNumberFormat="1" applyFont="1" applyBorder="1" applyAlignment="1">
      <alignment horizontal="center" vertical="top" wrapText="1"/>
    </xf>
    <xf numFmtId="0" fontId="1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right"/>
    </xf>
    <xf numFmtId="2" fontId="16" fillId="0" borderId="0" xfId="1" applyNumberFormat="1" applyFont="1" applyBorder="1" applyAlignment="1">
      <alignment horizontal="center" vertical="top" wrapText="1"/>
    </xf>
    <xf numFmtId="9" fontId="16" fillId="0" borderId="0" xfId="2" applyFont="1" applyBorder="1" applyAlignment="1">
      <alignment horizontal="center" vertical="top" wrapText="1"/>
    </xf>
    <xf numFmtId="2" fontId="3" fillId="0" borderId="0" xfId="1" applyNumberFormat="1" applyFont="1" applyFill="1" applyBorder="1" applyAlignment="1">
      <alignment vertical="center"/>
    </xf>
    <xf numFmtId="9" fontId="3" fillId="0" borderId="0" xfId="2" applyFont="1" applyFill="1" applyBorder="1" applyAlignment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/>
    </xf>
    <xf numFmtId="2" fontId="2" fillId="0" borderId="12" xfId="1" applyNumberFormat="1" applyFont="1" applyBorder="1" applyAlignment="1">
      <alignment horizontal="right" vertical="center" wrapText="1"/>
    </xf>
    <xf numFmtId="9" fontId="4" fillId="0" borderId="12" xfId="2" applyFont="1" applyBorder="1"/>
    <xf numFmtId="2" fontId="14" fillId="0" borderId="12" xfId="1" applyNumberFormat="1" applyFont="1" applyBorder="1" applyAlignment="1">
      <alignment horizontal="right" vertical="center" wrapText="1"/>
    </xf>
    <xf numFmtId="9" fontId="3" fillId="0" borderId="12" xfId="2" applyFont="1" applyBorder="1"/>
    <xf numFmtId="0" fontId="4" fillId="0" borderId="0" xfId="1" quotePrefix="1" applyFont="1"/>
    <xf numFmtId="2" fontId="4" fillId="0" borderId="12" xfId="1" applyNumberFormat="1" applyFont="1" applyBorder="1"/>
    <xf numFmtId="0" fontId="4" fillId="0" borderId="12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top" wrapText="1"/>
    </xf>
    <xf numFmtId="0" fontId="13" fillId="0" borderId="12" xfId="1" applyFont="1" applyFill="1" applyBorder="1" applyAlignment="1">
      <alignment horizontal="center" vertical="top" wrapText="1"/>
    </xf>
    <xf numFmtId="0" fontId="13" fillId="0" borderId="12" xfId="1" applyFont="1" applyBorder="1" applyAlignment="1">
      <alignment horizontal="center" vertical="center"/>
    </xf>
    <xf numFmtId="9" fontId="4" fillId="0" borderId="0" xfId="2" applyNumberFormat="1" applyFont="1" applyBorder="1" applyAlignment="1">
      <alignment horizontal="right" vertical="center" wrapText="1"/>
    </xf>
    <xf numFmtId="2" fontId="3" fillId="0" borderId="0" xfId="1" applyNumberFormat="1" applyFont="1" applyBorder="1"/>
    <xf numFmtId="9" fontId="3" fillId="0" borderId="0" xfId="2" applyNumberFormat="1" applyFont="1" applyBorder="1" applyAlignment="1">
      <alignment horizontal="right" vertical="center" wrapText="1"/>
    </xf>
    <xf numFmtId="0" fontId="3" fillId="0" borderId="12" xfId="1" applyFont="1" applyBorder="1" applyAlignment="1">
      <alignment horizontal="center" vertical="top" wrapText="1"/>
    </xf>
    <xf numFmtId="0" fontId="17" fillId="0" borderId="0" xfId="3" applyFont="1" applyBorder="1" applyAlignment="1">
      <alignment horizontal="center" wrapText="1"/>
    </xf>
    <xf numFmtId="2" fontId="4" fillId="0" borderId="12" xfId="2" applyNumberFormat="1" applyFont="1" applyBorder="1"/>
    <xf numFmtId="0" fontId="12" fillId="0" borderId="12" xfId="1" applyFont="1" applyBorder="1" applyAlignment="1">
      <alignment horizontal="center" vertical="top" wrapText="1"/>
    </xf>
    <xf numFmtId="0" fontId="12" fillId="0" borderId="12" xfId="1" applyFont="1" applyFill="1" applyBorder="1" applyAlignment="1">
      <alignment horizontal="center" vertical="top" wrapText="1"/>
    </xf>
    <xf numFmtId="0" fontId="12" fillId="0" borderId="12" xfId="1" applyFont="1" applyBorder="1" applyAlignment="1">
      <alignment horizontal="center" vertical="center"/>
    </xf>
    <xf numFmtId="2" fontId="2" fillId="3" borderId="12" xfId="1" applyNumberFormat="1" applyFont="1" applyFill="1" applyBorder="1" applyAlignment="1">
      <alignment horizontal="center"/>
    </xf>
    <xf numFmtId="9" fontId="4" fillId="3" borderId="12" xfId="2" applyFont="1" applyFill="1" applyBorder="1"/>
    <xf numFmtId="2" fontId="14" fillId="0" borderId="0" xfId="5" applyNumberFormat="1" applyFont="1" applyFill="1" applyBorder="1" applyAlignment="1">
      <alignment horizontal="right"/>
    </xf>
    <xf numFmtId="2" fontId="14" fillId="0" borderId="0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left" vertical="top"/>
    </xf>
    <xf numFmtId="9" fontId="4" fillId="0" borderId="0" xfId="2" applyFont="1" applyBorder="1" applyAlignment="1">
      <alignment horizontal="center" vertical="top" wrapText="1"/>
    </xf>
    <xf numFmtId="0" fontId="3" fillId="3" borderId="0" xfId="1" applyFont="1" applyFill="1"/>
    <xf numFmtId="0" fontId="4" fillId="3" borderId="0" xfId="1" applyFont="1" applyFill="1" applyAlignment="1">
      <alignment horizontal="right"/>
    </xf>
    <xf numFmtId="0" fontId="3" fillId="3" borderId="13" xfId="1" applyFont="1" applyFill="1" applyBorder="1" applyAlignment="1">
      <alignment horizontal="center" vertical="top" wrapText="1"/>
    </xf>
    <xf numFmtId="0" fontId="3" fillId="3" borderId="12" xfId="1" applyFont="1" applyFill="1" applyBorder="1" applyAlignment="1">
      <alignment horizontal="center" vertical="top" wrapText="1"/>
    </xf>
    <xf numFmtId="9" fontId="2" fillId="3" borderId="12" xfId="2" applyFont="1" applyFill="1" applyBorder="1" applyAlignment="1">
      <alignment horizontal="center" vertical="center" wrapText="1"/>
    </xf>
    <xf numFmtId="2" fontId="2" fillId="0" borderId="12" xfId="1" applyNumberFormat="1" applyFont="1" applyBorder="1"/>
    <xf numFmtId="2" fontId="14" fillId="0" borderId="12" xfId="1" applyNumberFormat="1" applyFont="1" applyBorder="1"/>
    <xf numFmtId="0" fontId="4" fillId="0" borderId="0" xfId="1" quotePrefix="1" applyFont="1" applyFill="1" applyBorder="1" applyAlignment="1">
      <alignment horizontal="center"/>
    </xf>
    <xf numFmtId="2" fontId="16" fillId="0" borderId="0" xfId="1" applyNumberFormat="1" applyFont="1" applyBorder="1" applyAlignment="1">
      <alignment horizontal="right" vertical="top" wrapText="1"/>
    </xf>
    <xf numFmtId="9" fontId="16" fillId="0" borderId="0" xfId="2" applyFont="1" applyBorder="1" applyAlignment="1">
      <alignment horizontal="right" wrapText="1"/>
    </xf>
    <xf numFmtId="2" fontId="4" fillId="0" borderId="0" xfId="1" applyNumberFormat="1" applyFont="1" applyFill="1" applyBorder="1" applyAlignment="1">
      <alignment vertical="center"/>
    </xf>
    <xf numFmtId="2" fontId="2" fillId="0" borderId="12" xfId="1" applyNumberFormat="1" applyFont="1" applyBorder="1" applyAlignment="1">
      <alignment horizontal="center" vertical="center" wrapText="1"/>
    </xf>
    <xf numFmtId="9" fontId="4" fillId="0" borderId="12" xfId="2" applyFont="1" applyBorder="1" applyAlignment="1">
      <alignment horizontal="center"/>
    </xf>
    <xf numFmtId="2" fontId="14" fillId="0" borderId="12" xfId="1" applyNumberFormat="1" applyFont="1" applyBorder="1" applyAlignment="1">
      <alignment horizontal="center" vertical="center" wrapText="1"/>
    </xf>
    <xf numFmtId="9" fontId="3" fillId="0" borderId="12" xfId="2" applyFont="1" applyBorder="1" applyAlignment="1">
      <alignment horizontal="center"/>
    </xf>
    <xf numFmtId="0" fontId="13" fillId="0" borderId="0" xfId="1" applyFont="1" applyFill="1" applyBorder="1" applyAlignment="1">
      <alignment horizontal="left"/>
    </xf>
    <xf numFmtId="0" fontId="3" fillId="0" borderId="12" xfId="1" applyFont="1" applyBorder="1" applyAlignment="1">
      <alignment horizontal="center"/>
    </xf>
    <xf numFmtId="9" fontId="4" fillId="0" borderId="12" xfId="2" quotePrefix="1" applyFont="1" applyBorder="1" applyAlignment="1">
      <alignment horizontal="right"/>
    </xf>
    <xf numFmtId="9" fontId="4" fillId="0" borderId="0" xfId="2" quotePrefix="1" applyFont="1" applyBorder="1" applyAlignment="1">
      <alignment horizontal="right"/>
    </xf>
    <xf numFmtId="0" fontId="4" fillId="0" borderId="0" xfId="1" applyFont="1" applyFill="1" applyBorder="1"/>
    <xf numFmtId="1" fontId="13" fillId="0" borderId="0" xfId="1" applyNumberFormat="1" applyFont="1" applyBorder="1" applyAlignment="1">
      <alignment horizontal="center"/>
    </xf>
    <xf numFmtId="0" fontId="13" fillId="0" borderId="0" xfId="1" applyFont="1"/>
    <xf numFmtId="9" fontId="4" fillId="0" borderId="12" xfId="1" applyNumberFormat="1" applyFont="1" applyBorder="1" applyAlignment="1">
      <alignment horizontal="center" vertical="center" wrapText="1"/>
    </xf>
    <xf numFmtId="9" fontId="3" fillId="0" borderId="12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1" fontId="4" fillId="0" borderId="12" xfId="1" applyNumberFormat="1" applyFont="1" applyBorder="1" applyAlignment="1">
      <alignment horizontal="right" vertical="center" wrapText="1"/>
    </xf>
    <xf numFmtId="2" fontId="2" fillId="3" borderId="12" xfId="1" applyNumberFormat="1" applyFont="1" applyFill="1" applyBorder="1" applyAlignment="1">
      <alignment horizontal="right" vertical="center"/>
    </xf>
    <xf numFmtId="2" fontId="14" fillId="3" borderId="12" xfId="1" applyNumberFormat="1" applyFont="1" applyFill="1" applyBorder="1" applyAlignment="1">
      <alignment horizontal="right"/>
    </xf>
    <xf numFmtId="9" fontId="0" fillId="0" borderId="12" xfId="2" applyFont="1" applyBorder="1" applyAlignment="1">
      <alignment horizontal="center" vertical="center" wrapText="1"/>
    </xf>
    <xf numFmtId="0" fontId="17" fillId="0" borderId="0" xfId="3" applyFont="1"/>
    <xf numFmtId="0" fontId="7" fillId="0" borderId="0" xfId="3" applyFont="1"/>
    <xf numFmtId="0" fontId="17" fillId="0" borderId="0" xfId="3" applyFont="1" applyFill="1" applyBorder="1" applyAlignment="1">
      <alignment horizontal="center" wrapText="1"/>
    </xf>
    <xf numFmtId="2" fontId="17" fillId="0" borderId="0" xfId="3" applyNumberFormat="1" applyFont="1" applyBorder="1" applyAlignment="1">
      <alignment wrapText="1"/>
    </xf>
    <xf numFmtId="0" fontId="18" fillId="0" borderId="12" xfId="3" applyFont="1" applyFill="1" applyBorder="1" applyAlignment="1">
      <alignment horizontal="center" wrapText="1"/>
    </xf>
    <xf numFmtId="0" fontId="18" fillId="0" borderId="0" xfId="3" applyFont="1" applyFill="1" applyBorder="1" applyAlignment="1">
      <alignment horizontal="center" wrapText="1"/>
    </xf>
    <xf numFmtId="1" fontId="2" fillId="0" borderId="12" xfId="1" applyNumberFormat="1" applyBorder="1"/>
    <xf numFmtId="9" fontId="0" fillId="0" borderId="0" xfId="2" applyFont="1" applyBorder="1"/>
    <xf numFmtId="1" fontId="14" fillId="0" borderId="12" xfId="1" applyNumberFormat="1" applyFont="1" applyBorder="1"/>
    <xf numFmtId="9" fontId="14" fillId="0" borderId="0" xfId="2" applyFont="1" applyBorder="1"/>
    <xf numFmtId="0" fontId="9" fillId="3" borderId="0" xfId="1" applyFont="1" applyFill="1" applyBorder="1" applyAlignment="1">
      <alignment horizontal="center"/>
    </xf>
    <xf numFmtId="2" fontId="14" fillId="0" borderId="0" xfId="1" applyNumberFormat="1" applyFont="1" applyBorder="1"/>
    <xf numFmtId="2" fontId="2" fillId="3" borderId="12" xfId="1" applyNumberFormat="1" applyFill="1" applyBorder="1"/>
    <xf numFmtId="9" fontId="2" fillId="3" borderId="12" xfId="2" applyFont="1" applyFill="1" applyBorder="1"/>
    <xf numFmtId="9" fontId="14" fillId="0" borderId="12" xfId="2" applyFont="1" applyBorder="1"/>
    <xf numFmtId="0" fontId="17" fillId="0" borderId="0" xfId="3" applyFont="1" applyBorder="1"/>
    <xf numFmtId="0" fontId="17" fillId="0" borderId="0" xfId="3" applyFont="1" applyFill="1" applyBorder="1" applyAlignment="1">
      <alignment horizontal="left" vertical="top" wrapText="1"/>
    </xf>
    <xf numFmtId="2" fontId="20" fillId="0" borderId="0" xfId="6" applyNumberFormat="1" applyFont="1" applyBorder="1"/>
    <xf numFmtId="2" fontId="17" fillId="0" borderId="0" xfId="3" applyNumberFormat="1" applyFont="1" applyBorder="1"/>
    <xf numFmtId="2" fontId="21" fillId="0" borderId="0" xfId="3" applyNumberFormat="1" applyFont="1"/>
    <xf numFmtId="9" fontId="17" fillId="3" borderId="0" xfId="7" applyFont="1" applyFill="1" applyBorder="1"/>
    <xf numFmtId="0" fontId="21" fillId="0" borderId="0" xfId="3" applyFont="1" applyBorder="1"/>
    <xf numFmtId="2" fontId="2" fillId="0" borderId="12" xfId="1" applyNumberFormat="1" applyBorder="1"/>
    <xf numFmtId="9" fontId="0" fillId="0" borderId="12" xfId="2" applyFont="1" applyBorder="1"/>
    <xf numFmtId="0" fontId="13" fillId="3" borderId="12" xfId="1" applyFont="1" applyFill="1" applyBorder="1" applyAlignment="1">
      <alignment horizontal="center" vertical="center" wrapText="1"/>
    </xf>
    <xf numFmtId="2" fontId="4" fillId="3" borderId="12" xfId="1" applyNumberFormat="1" applyFont="1" applyFill="1" applyBorder="1" applyAlignment="1">
      <alignment horizontal="center"/>
    </xf>
    <xf numFmtId="0" fontId="4" fillId="3" borderId="0" xfId="1" applyFont="1" applyFill="1" applyBorder="1" applyAlignment="1">
      <alignment wrapText="1"/>
    </xf>
    <xf numFmtId="0" fontId="4" fillId="0" borderId="0" xfId="1" applyFont="1" applyAlignment="1">
      <alignment horizontal="center"/>
    </xf>
    <xf numFmtId="0" fontId="3" fillId="3" borderId="12" xfId="1" applyFont="1" applyFill="1" applyBorder="1"/>
    <xf numFmtId="2" fontId="3" fillId="3" borderId="12" xfId="1" applyNumberFormat="1" applyFont="1" applyFill="1" applyBorder="1" applyAlignment="1">
      <alignment horizontal="center"/>
    </xf>
    <xf numFmtId="0" fontId="3" fillId="0" borderId="0" xfId="1" applyFont="1" applyBorder="1"/>
    <xf numFmtId="2" fontId="3" fillId="0" borderId="0" xfId="1" applyNumberFormat="1" applyFont="1" applyBorder="1" applyAlignment="1">
      <alignment horizontal="center"/>
    </xf>
    <xf numFmtId="0" fontId="22" fillId="0" borderId="0" xfId="1" applyFont="1"/>
    <xf numFmtId="0" fontId="13" fillId="0" borderId="7" xfId="1" applyFont="1" applyBorder="1" applyAlignment="1"/>
    <xf numFmtId="0" fontId="13" fillId="0" borderId="0" xfId="1" applyFont="1" applyBorder="1" applyAlignment="1"/>
    <xf numFmtId="0" fontId="12" fillId="0" borderId="12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4" fillId="0" borderId="12" xfId="1" applyFont="1" applyBorder="1" applyAlignment="1">
      <alignment horizontal="center" vertical="top"/>
    </xf>
    <xf numFmtId="0" fontId="4" fillId="0" borderId="12" xfId="1" applyFont="1" applyBorder="1" applyAlignment="1">
      <alignment vertical="top" wrapText="1"/>
    </xf>
    <xf numFmtId="2" fontId="7" fillId="0" borderId="12" xfId="3" applyNumberFormat="1" applyFont="1" applyBorder="1" applyAlignment="1">
      <alignment horizontal="center" vertical="center"/>
    </xf>
    <xf numFmtId="2" fontId="7" fillId="0" borderId="0" xfId="3" applyNumberFormat="1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2" fontId="9" fillId="0" borderId="12" xfId="3" applyNumberFormat="1" applyFont="1" applyBorder="1" applyAlignment="1">
      <alignment horizontal="center" vertical="center"/>
    </xf>
    <xf numFmtId="2" fontId="9" fillId="0" borderId="12" xfId="3" applyNumberFormat="1" applyFont="1" applyBorder="1" applyAlignment="1">
      <alignment horizontal="center" vertical="center" wrapText="1"/>
    </xf>
    <xf numFmtId="2" fontId="7" fillId="0" borderId="0" xfId="3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2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vertical="center" wrapText="1"/>
    </xf>
    <xf numFmtId="0" fontId="4" fillId="0" borderId="13" xfId="1" applyFont="1" applyBorder="1" applyAlignment="1">
      <alignment horizontal="center" vertical="center" wrapText="1"/>
    </xf>
    <xf numFmtId="9" fontId="4" fillId="3" borderId="12" xfId="2" quotePrefix="1" applyFont="1" applyFill="1" applyBorder="1"/>
    <xf numFmtId="2" fontId="3" fillId="3" borderId="12" xfId="1" applyNumberFormat="1" applyFont="1" applyFill="1" applyBorder="1"/>
    <xf numFmtId="9" fontId="3" fillId="3" borderId="12" xfId="2" applyFont="1" applyFill="1" applyBorder="1"/>
    <xf numFmtId="0" fontId="13" fillId="0" borderId="7" xfId="1" applyFont="1" applyBorder="1" applyAlignment="1">
      <alignment horizontal="right"/>
    </xf>
    <xf numFmtId="0" fontId="4" fillId="0" borderId="13" xfId="1" applyFont="1" applyBorder="1" applyAlignment="1">
      <alignment horizontal="center"/>
    </xf>
    <xf numFmtId="2" fontId="3" fillId="0" borderId="12" xfId="1" applyNumberFormat="1" applyFont="1" applyFill="1" applyBorder="1" applyAlignment="1">
      <alignment vertical="top" wrapText="1"/>
    </xf>
    <xf numFmtId="2" fontId="3" fillId="0" borderId="12" xfId="1" applyNumberFormat="1" applyFont="1" applyBorder="1" applyAlignment="1">
      <alignment horizontal="center" vertical="center"/>
    </xf>
    <xf numFmtId="2" fontId="3" fillId="3" borderId="12" xfId="1" applyNumberFormat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vertical="top" wrapText="1"/>
    </xf>
    <xf numFmtId="2" fontId="3" fillId="0" borderId="0" xfId="1" applyNumberFormat="1" applyFont="1" applyBorder="1" applyAlignment="1">
      <alignment horizontal="center" vertical="center"/>
    </xf>
    <xf numFmtId="2" fontId="3" fillId="3" borderId="0" xfId="1" applyNumberFormat="1" applyFont="1" applyFill="1" applyBorder="1" applyAlignment="1">
      <alignment horizontal="center" vertical="center"/>
    </xf>
    <xf numFmtId="9" fontId="3" fillId="0" borderId="0" xfId="2" applyFont="1" applyBorder="1" applyAlignment="1">
      <alignment horizontal="center" vertical="center"/>
    </xf>
    <xf numFmtId="0" fontId="11" fillId="3" borderId="0" xfId="1" applyFont="1" applyFill="1"/>
    <xf numFmtId="0" fontId="23" fillId="3" borderId="0" xfId="1" applyFont="1" applyFill="1"/>
    <xf numFmtId="0" fontId="23" fillId="0" borderId="0" xfId="1" applyFont="1"/>
    <xf numFmtId="0" fontId="24" fillId="3" borderId="0" xfId="1" applyFont="1" applyFill="1"/>
    <xf numFmtId="0" fontId="25" fillId="3" borderId="0" xfId="1" applyFont="1" applyFill="1" applyBorder="1" applyAlignment="1">
      <alignment horizontal="left" vertical="center"/>
    </xf>
    <xf numFmtId="0" fontId="27" fillId="3" borderId="14" xfId="1" applyFont="1" applyFill="1" applyBorder="1" applyAlignment="1">
      <alignment horizontal="center" vertical="top" wrapText="1"/>
    </xf>
    <xf numFmtId="0" fontId="27" fillId="3" borderId="14" xfId="1" applyFont="1" applyFill="1" applyBorder="1" applyAlignment="1">
      <alignment horizontal="center"/>
    </xf>
    <xf numFmtId="0" fontId="28" fillId="3" borderId="14" xfId="1" applyFont="1" applyFill="1" applyBorder="1"/>
    <xf numFmtId="0" fontId="27" fillId="3" borderId="14" xfId="1" applyFont="1" applyFill="1" applyBorder="1" applyAlignment="1">
      <alignment horizontal="right" vertical="center"/>
    </xf>
    <xf numFmtId="0" fontId="27" fillId="3" borderId="14" xfId="1" applyFont="1" applyFill="1" applyBorder="1"/>
    <xf numFmtId="0" fontId="25" fillId="3" borderId="14" xfId="1" applyFont="1" applyFill="1" applyBorder="1" applyAlignment="1">
      <alignment horizontal="right"/>
    </xf>
    <xf numFmtId="0" fontId="25" fillId="3" borderId="14" xfId="1" applyFont="1" applyFill="1" applyBorder="1"/>
    <xf numFmtId="0" fontId="29" fillId="3" borderId="14" xfId="1" applyFont="1" applyFill="1" applyBorder="1"/>
    <xf numFmtId="0" fontId="11" fillId="3" borderId="4" xfId="3" applyFont="1" applyFill="1" applyBorder="1"/>
    <xf numFmtId="0" fontId="23" fillId="3" borderId="0" xfId="3" applyFont="1" applyFill="1" applyBorder="1"/>
    <xf numFmtId="0" fontId="23" fillId="3" borderId="5" xfId="3" applyFont="1" applyFill="1" applyBorder="1"/>
    <xf numFmtId="0" fontId="23" fillId="4" borderId="0" xfId="1" applyFont="1" applyFill="1"/>
    <xf numFmtId="0" fontId="23" fillId="3" borderId="9" xfId="3" applyFont="1" applyFill="1" applyBorder="1" applyAlignment="1">
      <alignment horizontal="center"/>
    </xf>
    <xf numFmtId="0" fontId="23" fillId="3" borderId="11" xfId="3" applyFont="1" applyFill="1" applyBorder="1" applyAlignment="1">
      <alignment horizontal="center"/>
    </xf>
    <xf numFmtId="0" fontId="23" fillId="3" borderId="12" xfId="3" applyFont="1" applyFill="1" applyBorder="1" applyAlignment="1">
      <alignment horizontal="center"/>
    </xf>
    <xf numFmtId="0" fontId="23" fillId="3" borderId="12" xfId="3" applyFont="1" applyFill="1" applyBorder="1"/>
    <xf numFmtId="1" fontId="23" fillId="3" borderId="12" xfId="3" applyNumberFormat="1" applyFont="1" applyFill="1" applyBorder="1"/>
    <xf numFmtId="2" fontId="23" fillId="3" borderId="12" xfId="3" applyNumberFormat="1" applyFont="1" applyFill="1" applyBorder="1"/>
    <xf numFmtId="9" fontId="11" fillId="3" borderId="12" xfId="7" applyFont="1" applyFill="1" applyBorder="1"/>
    <xf numFmtId="0" fontId="23" fillId="3" borderId="4" xfId="3" applyFont="1" applyFill="1" applyBorder="1"/>
    <xf numFmtId="0" fontId="23" fillId="3" borderId="12" xfId="3" applyFont="1" applyFill="1" applyBorder="1" applyAlignment="1">
      <alignment horizontal="center" vertical="top" wrapText="1"/>
    </xf>
    <xf numFmtId="0" fontId="30" fillId="3" borderId="12" xfId="3" applyFont="1" applyFill="1" applyBorder="1" applyAlignment="1">
      <alignment horizontal="center"/>
    </xf>
    <xf numFmtId="0" fontId="30" fillId="3" borderId="0" xfId="3" applyFont="1" applyFill="1" applyBorder="1"/>
    <xf numFmtId="0" fontId="30" fillId="3" borderId="5" xfId="3" applyFont="1" applyFill="1" applyBorder="1"/>
    <xf numFmtId="0" fontId="2" fillId="3" borderId="12" xfId="1" applyFill="1" applyBorder="1"/>
    <xf numFmtId="9" fontId="23" fillId="3" borderId="12" xfId="7" applyFont="1" applyFill="1" applyBorder="1" applyAlignment="1">
      <alignment vertical="center"/>
    </xf>
    <xf numFmtId="0" fontId="30" fillId="3" borderId="4" xfId="3" applyFont="1" applyFill="1" applyBorder="1" applyAlignment="1">
      <alignment horizontal="left"/>
    </xf>
    <xf numFmtId="0" fontId="11" fillId="3" borderId="0" xfId="3" applyFont="1" applyFill="1" applyBorder="1" applyAlignment="1">
      <alignment horizontal="right"/>
    </xf>
    <xf numFmtId="2" fontId="31" fillId="3" borderId="0" xfId="3" applyNumberFormat="1" applyFont="1" applyFill="1" applyBorder="1" applyAlignment="1">
      <alignment horizontal="center" vertical="top" wrapText="1"/>
    </xf>
    <xf numFmtId="9" fontId="31" fillId="3" borderId="0" xfId="7" applyFont="1" applyFill="1" applyBorder="1" applyAlignment="1">
      <alignment horizontal="center" vertical="top" wrapText="1"/>
    </xf>
    <xf numFmtId="2" fontId="11" fillId="3" borderId="0" xfId="3" applyNumberFormat="1" applyFont="1" applyFill="1" applyBorder="1" applyAlignment="1">
      <alignment vertical="center"/>
    </xf>
    <xf numFmtId="9" fontId="11" fillId="3" borderId="0" xfId="7" applyFont="1" applyFill="1" applyBorder="1" applyAlignment="1">
      <alignment vertical="center"/>
    </xf>
    <xf numFmtId="0" fontId="24" fillId="3" borderId="4" xfId="3" applyFont="1" applyFill="1" applyBorder="1"/>
    <xf numFmtId="0" fontId="23" fillId="3" borderId="12" xfId="3" applyFont="1" applyFill="1" applyBorder="1" applyAlignment="1">
      <alignment horizontal="left"/>
    </xf>
    <xf numFmtId="1" fontId="2" fillId="3" borderId="12" xfId="1" applyNumberFormat="1" applyFill="1" applyBorder="1"/>
    <xf numFmtId="1" fontId="23" fillId="3" borderId="12" xfId="3" applyNumberFormat="1" applyFont="1" applyFill="1" applyBorder="1" applyAlignment="1">
      <alignment horizontal="right"/>
    </xf>
    <xf numFmtId="2" fontId="23" fillId="3" borderId="12" xfId="3" applyNumberFormat="1" applyFont="1" applyFill="1" applyBorder="1" applyAlignment="1">
      <alignment horizontal="right"/>
    </xf>
    <xf numFmtId="9" fontId="23" fillId="5" borderId="12" xfId="7" applyFont="1" applyFill="1" applyBorder="1"/>
    <xf numFmtId="0" fontId="23" fillId="0" borderId="0" xfId="3" applyFont="1" applyBorder="1"/>
    <xf numFmtId="0" fontId="23" fillId="0" borderId="12" xfId="1" applyFont="1" applyBorder="1"/>
    <xf numFmtId="0" fontId="23" fillId="0" borderId="0" xfId="1" applyFont="1" applyBorder="1"/>
    <xf numFmtId="2" fontId="2" fillId="3" borderId="12" xfId="1" applyNumberFormat="1" applyFont="1" applyFill="1" applyBorder="1" applyAlignment="1">
      <alignment horizontal="right"/>
    </xf>
    <xf numFmtId="2" fontId="14" fillId="3" borderId="12" xfId="5" applyNumberFormat="1" applyFont="1" applyFill="1" applyBorder="1" applyAlignment="1">
      <alignment horizontal="right"/>
    </xf>
    <xf numFmtId="2" fontId="14" fillId="3" borderId="12" xfId="1" applyNumberFormat="1" applyFont="1" applyFill="1" applyBorder="1" applyAlignment="1">
      <alignment horizontal="center"/>
    </xf>
    <xf numFmtId="0" fontId="7" fillId="3" borderId="12" xfId="3" applyFont="1" applyFill="1" applyBorder="1" applyAlignment="1">
      <alignment horizontal="center" vertical="center"/>
    </xf>
    <xf numFmtId="0" fontId="23" fillId="3" borderId="12" xfId="3" applyFont="1" applyFill="1" applyBorder="1" applyAlignment="1">
      <alignment horizontal="center" vertical="top" wrapText="1"/>
    </xf>
    <xf numFmtId="0" fontId="23" fillId="3" borderId="13" xfId="3" applyFont="1" applyFill="1" applyBorder="1" applyAlignment="1">
      <alignment horizontal="center" vertical="center"/>
    </xf>
    <xf numFmtId="0" fontId="23" fillId="3" borderId="15" xfId="3" applyFont="1" applyFill="1" applyBorder="1" applyAlignment="1">
      <alignment horizontal="center" vertical="center"/>
    </xf>
    <xf numFmtId="0" fontId="23" fillId="3" borderId="9" xfId="3" applyFont="1" applyFill="1" applyBorder="1" applyAlignment="1">
      <alignment horizontal="center"/>
    </xf>
    <xf numFmtId="0" fontId="23" fillId="3" borderId="11" xfId="3" applyFont="1" applyFill="1" applyBorder="1" applyAlignment="1">
      <alignment horizontal="center"/>
    </xf>
    <xf numFmtId="0" fontId="23" fillId="3" borderId="12" xfId="3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vertical="top" wrapText="1"/>
    </xf>
    <xf numFmtId="0" fontId="3" fillId="3" borderId="0" xfId="1" applyFont="1" applyFill="1" applyBorder="1" applyAlignment="1">
      <alignment horizontal="left" vertical="center"/>
    </xf>
    <xf numFmtId="0" fontId="26" fillId="3" borderId="14" xfId="1" applyFont="1" applyFill="1" applyBorder="1" applyAlignment="1">
      <alignment horizontal="center"/>
    </xf>
    <xf numFmtId="0" fontId="27" fillId="3" borderId="14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wrapText="1"/>
    </xf>
    <xf numFmtId="0" fontId="3" fillId="0" borderId="7" xfId="1" applyFont="1" applyBorder="1" applyAlignment="1">
      <alignment horizontal="left" wrapText="1"/>
    </xf>
    <xf numFmtId="0" fontId="3" fillId="0" borderId="2" xfId="1" applyFont="1" applyBorder="1" applyAlignment="1">
      <alignment horizontal="left" wrapText="1"/>
    </xf>
    <xf numFmtId="0" fontId="3" fillId="3" borderId="0" xfId="1" applyFont="1" applyFill="1" applyBorder="1" applyAlignment="1">
      <alignment horizontal="left" wrapText="1"/>
    </xf>
    <xf numFmtId="0" fontId="5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</cellXfs>
  <cellStyles count="27">
    <cellStyle name="Comma 2" xfId="8"/>
    <cellStyle name="Comma 2 2" xfId="9"/>
    <cellStyle name="Comma 2 2 2" xfId="10"/>
    <cellStyle name="Comma 2 3" xfId="11"/>
    <cellStyle name="Comma 3" xfId="12"/>
    <cellStyle name="Comma 3 2" xfId="13"/>
    <cellStyle name="Normal" xfId="0" builtinId="0"/>
    <cellStyle name="Normal 2" xfId="1"/>
    <cellStyle name="Normal 2 2" xfId="5"/>
    <cellStyle name="Normal 2 3" xfId="14"/>
    <cellStyle name="Normal 3" xfId="3"/>
    <cellStyle name="Normal 3 2" xfId="15"/>
    <cellStyle name="Normal 3 2 2" xfId="16"/>
    <cellStyle name="Normal 3 3" xfId="17"/>
    <cellStyle name="Normal 4" xfId="18"/>
    <cellStyle name="Normal 4 2" xfId="19"/>
    <cellStyle name="Normal 6" xfId="4"/>
    <cellStyle name="Normal 7" xfId="20"/>
    <cellStyle name="Normal 7 2" xfId="21"/>
    <cellStyle name="Normal_calculation -utt" xfId="6"/>
    <cellStyle name="Percent 2" xfId="2"/>
    <cellStyle name="Percent 2 2" xfId="7"/>
    <cellStyle name="Percent 2 2 2" xfId="22"/>
    <cellStyle name="Percent 2 3" xfId="23"/>
    <cellStyle name="Percent 2 3 2" xfId="24"/>
    <cellStyle name="Percent 6" xfId="25"/>
    <cellStyle name="Percent 6 2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</xdr:colOff>
      <xdr:row>237</xdr:row>
      <xdr:rowOff>0</xdr:rowOff>
    </xdr:from>
    <xdr:to>
      <xdr:col>6</xdr:col>
      <xdr:colOff>535401</xdr:colOff>
      <xdr:row>237</xdr:row>
      <xdr:rowOff>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5684520" y="47034450"/>
          <a:ext cx="160410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632460</xdr:colOff>
      <xdr:row>237</xdr:row>
      <xdr:rowOff>0</xdr:rowOff>
    </xdr:from>
    <xdr:to>
      <xdr:col>3</xdr:col>
      <xdr:colOff>331626</xdr:colOff>
      <xdr:row>237</xdr:row>
      <xdr:rowOff>0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3023235" y="47034450"/>
          <a:ext cx="88026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769620</xdr:colOff>
      <xdr:row>237</xdr:row>
      <xdr:rowOff>0</xdr:rowOff>
    </xdr:from>
    <xdr:to>
      <xdr:col>5</xdr:col>
      <xdr:colOff>284282</xdr:colOff>
      <xdr:row>237</xdr:row>
      <xdr:rowOff>0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5313045" y="47034450"/>
          <a:ext cx="5909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06"/>
  <sheetViews>
    <sheetView tabSelected="1" view="pageBreakPreview" topLeftCell="A595" zoomScaleNormal="106" zoomScaleSheetLayoutView="100" workbookViewId="0">
      <selection activeCell="L10" sqref="L10"/>
    </sheetView>
  </sheetViews>
  <sheetFormatPr defaultRowHeight="14.25" x14ac:dyDescent="0.2"/>
  <cols>
    <col min="1" max="1" width="15.85546875" style="1" customWidth="1"/>
    <col min="2" max="2" width="20" style="1" customWidth="1"/>
    <col min="3" max="3" width="17.7109375" style="1" customWidth="1"/>
    <col min="4" max="4" width="14.5703125" style="1" customWidth="1"/>
    <col min="5" max="5" width="16.140625" style="1" customWidth="1"/>
    <col min="6" max="6" width="17" style="1" customWidth="1"/>
    <col min="7" max="7" width="13.42578125" style="1" customWidth="1"/>
    <col min="8" max="8" width="15.5703125" style="1" customWidth="1"/>
    <col min="9" max="9" width="9.140625" style="1"/>
    <col min="10" max="10" width="9.42578125" style="1" bestFit="1" customWidth="1"/>
    <col min="11" max="11" width="9.140625" style="1"/>
    <col min="12" max="12" width="10.140625" style="1" bestFit="1" customWidth="1"/>
    <col min="13" max="256" width="9.140625" style="1"/>
    <col min="257" max="257" width="15.85546875" style="1" customWidth="1"/>
    <col min="258" max="258" width="20" style="1" customWidth="1"/>
    <col min="259" max="259" width="17.7109375" style="1" customWidth="1"/>
    <col min="260" max="260" width="14.5703125" style="1" customWidth="1"/>
    <col min="261" max="261" width="16.140625" style="1" customWidth="1"/>
    <col min="262" max="262" width="17" style="1" customWidth="1"/>
    <col min="263" max="263" width="13.42578125" style="1" customWidth="1"/>
    <col min="264" max="264" width="15.5703125" style="1" customWidth="1"/>
    <col min="265" max="265" width="9.140625" style="1"/>
    <col min="266" max="266" width="9.42578125" style="1" bestFit="1" customWidth="1"/>
    <col min="267" max="267" width="9.140625" style="1"/>
    <col min="268" max="268" width="10.140625" style="1" bestFit="1" customWidth="1"/>
    <col min="269" max="512" width="9.140625" style="1"/>
    <col min="513" max="513" width="15.85546875" style="1" customWidth="1"/>
    <col min="514" max="514" width="20" style="1" customWidth="1"/>
    <col min="515" max="515" width="17.7109375" style="1" customWidth="1"/>
    <col min="516" max="516" width="14.5703125" style="1" customWidth="1"/>
    <col min="517" max="517" width="16.140625" style="1" customWidth="1"/>
    <col min="518" max="518" width="17" style="1" customWidth="1"/>
    <col min="519" max="519" width="13.42578125" style="1" customWidth="1"/>
    <col min="520" max="520" width="15.5703125" style="1" customWidth="1"/>
    <col min="521" max="521" width="9.140625" style="1"/>
    <col min="522" max="522" width="9.42578125" style="1" bestFit="1" customWidth="1"/>
    <col min="523" max="523" width="9.140625" style="1"/>
    <col min="524" max="524" width="10.140625" style="1" bestFit="1" customWidth="1"/>
    <col min="525" max="768" width="9.140625" style="1"/>
    <col min="769" max="769" width="15.85546875" style="1" customWidth="1"/>
    <col min="770" max="770" width="20" style="1" customWidth="1"/>
    <col min="771" max="771" width="17.7109375" style="1" customWidth="1"/>
    <col min="772" max="772" width="14.5703125" style="1" customWidth="1"/>
    <col min="773" max="773" width="16.140625" style="1" customWidth="1"/>
    <col min="774" max="774" width="17" style="1" customWidth="1"/>
    <col min="775" max="775" width="13.42578125" style="1" customWidth="1"/>
    <col min="776" max="776" width="15.5703125" style="1" customWidth="1"/>
    <col min="777" max="777" width="9.140625" style="1"/>
    <col min="778" max="778" width="9.42578125" style="1" bestFit="1" customWidth="1"/>
    <col min="779" max="779" width="9.140625" style="1"/>
    <col min="780" max="780" width="10.140625" style="1" bestFit="1" customWidth="1"/>
    <col min="781" max="1024" width="9.140625" style="1"/>
    <col min="1025" max="1025" width="15.85546875" style="1" customWidth="1"/>
    <col min="1026" max="1026" width="20" style="1" customWidth="1"/>
    <col min="1027" max="1027" width="17.7109375" style="1" customWidth="1"/>
    <col min="1028" max="1028" width="14.5703125" style="1" customWidth="1"/>
    <col min="1029" max="1029" width="16.140625" style="1" customWidth="1"/>
    <col min="1030" max="1030" width="17" style="1" customWidth="1"/>
    <col min="1031" max="1031" width="13.42578125" style="1" customWidth="1"/>
    <col min="1032" max="1032" width="15.5703125" style="1" customWidth="1"/>
    <col min="1033" max="1033" width="9.140625" style="1"/>
    <col min="1034" max="1034" width="9.42578125" style="1" bestFit="1" customWidth="1"/>
    <col min="1035" max="1035" width="9.140625" style="1"/>
    <col min="1036" max="1036" width="10.140625" style="1" bestFit="1" customWidth="1"/>
    <col min="1037" max="1280" width="9.140625" style="1"/>
    <col min="1281" max="1281" width="15.85546875" style="1" customWidth="1"/>
    <col min="1282" max="1282" width="20" style="1" customWidth="1"/>
    <col min="1283" max="1283" width="17.7109375" style="1" customWidth="1"/>
    <col min="1284" max="1284" width="14.5703125" style="1" customWidth="1"/>
    <col min="1285" max="1285" width="16.140625" style="1" customWidth="1"/>
    <col min="1286" max="1286" width="17" style="1" customWidth="1"/>
    <col min="1287" max="1287" width="13.42578125" style="1" customWidth="1"/>
    <col min="1288" max="1288" width="15.5703125" style="1" customWidth="1"/>
    <col min="1289" max="1289" width="9.140625" style="1"/>
    <col min="1290" max="1290" width="9.42578125" style="1" bestFit="1" customWidth="1"/>
    <col min="1291" max="1291" width="9.140625" style="1"/>
    <col min="1292" max="1292" width="10.140625" style="1" bestFit="1" customWidth="1"/>
    <col min="1293" max="1536" width="9.140625" style="1"/>
    <col min="1537" max="1537" width="15.85546875" style="1" customWidth="1"/>
    <col min="1538" max="1538" width="20" style="1" customWidth="1"/>
    <col min="1539" max="1539" width="17.7109375" style="1" customWidth="1"/>
    <col min="1540" max="1540" width="14.5703125" style="1" customWidth="1"/>
    <col min="1541" max="1541" width="16.140625" style="1" customWidth="1"/>
    <col min="1542" max="1542" width="17" style="1" customWidth="1"/>
    <col min="1543" max="1543" width="13.42578125" style="1" customWidth="1"/>
    <col min="1544" max="1544" width="15.5703125" style="1" customWidth="1"/>
    <col min="1545" max="1545" width="9.140625" style="1"/>
    <col min="1546" max="1546" width="9.42578125" style="1" bestFit="1" customWidth="1"/>
    <col min="1547" max="1547" width="9.140625" style="1"/>
    <col min="1548" max="1548" width="10.140625" style="1" bestFit="1" customWidth="1"/>
    <col min="1549" max="1792" width="9.140625" style="1"/>
    <col min="1793" max="1793" width="15.85546875" style="1" customWidth="1"/>
    <col min="1794" max="1794" width="20" style="1" customWidth="1"/>
    <col min="1795" max="1795" width="17.7109375" style="1" customWidth="1"/>
    <col min="1796" max="1796" width="14.5703125" style="1" customWidth="1"/>
    <col min="1797" max="1797" width="16.140625" style="1" customWidth="1"/>
    <col min="1798" max="1798" width="17" style="1" customWidth="1"/>
    <col min="1799" max="1799" width="13.42578125" style="1" customWidth="1"/>
    <col min="1800" max="1800" width="15.5703125" style="1" customWidth="1"/>
    <col min="1801" max="1801" width="9.140625" style="1"/>
    <col min="1802" max="1802" width="9.42578125" style="1" bestFit="1" customWidth="1"/>
    <col min="1803" max="1803" width="9.140625" style="1"/>
    <col min="1804" max="1804" width="10.140625" style="1" bestFit="1" customWidth="1"/>
    <col min="1805" max="2048" width="9.140625" style="1"/>
    <col min="2049" max="2049" width="15.85546875" style="1" customWidth="1"/>
    <col min="2050" max="2050" width="20" style="1" customWidth="1"/>
    <col min="2051" max="2051" width="17.7109375" style="1" customWidth="1"/>
    <col min="2052" max="2052" width="14.5703125" style="1" customWidth="1"/>
    <col min="2053" max="2053" width="16.140625" style="1" customWidth="1"/>
    <col min="2054" max="2054" width="17" style="1" customWidth="1"/>
    <col min="2055" max="2055" width="13.42578125" style="1" customWidth="1"/>
    <col min="2056" max="2056" width="15.5703125" style="1" customWidth="1"/>
    <col min="2057" max="2057" width="9.140625" style="1"/>
    <col min="2058" max="2058" width="9.42578125" style="1" bestFit="1" customWidth="1"/>
    <col min="2059" max="2059" width="9.140625" style="1"/>
    <col min="2060" max="2060" width="10.140625" style="1" bestFit="1" customWidth="1"/>
    <col min="2061" max="2304" width="9.140625" style="1"/>
    <col min="2305" max="2305" width="15.85546875" style="1" customWidth="1"/>
    <col min="2306" max="2306" width="20" style="1" customWidth="1"/>
    <col min="2307" max="2307" width="17.7109375" style="1" customWidth="1"/>
    <col min="2308" max="2308" width="14.5703125" style="1" customWidth="1"/>
    <col min="2309" max="2309" width="16.140625" style="1" customWidth="1"/>
    <col min="2310" max="2310" width="17" style="1" customWidth="1"/>
    <col min="2311" max="2311" width="13.42578125" style="1" customWidth="1"/>
    <col min="2312" max="2312" width="15.5703125" style="1" customWidth="1"/>
    <col min="2313" max="2313" width="9.140625" style="1"/>
    <col min="2314" max="2314" width="9.42578125" style="1" bestFit="1" customWidth="1"/>
    <col min="2315" max="2315" width="9.140625" style="1"/>
    <col min="2316" max="2316" width="10.140625" style="1" bestFit="1" customWidth="1"/>
    <col min="2317" max="2560" width="9.140625" style="1"/>
    <col min="2561" max="2561" width="15.85546875" style="1" customWidth="1"/>
    <col min="2562" max="2562" width="20" style="1" customWidth="1"/>
    <col min="2563" max="2563" width="17.7109375" style="1" customWidth="1"/>
    <col min="2564" max="2564" width="14.5703125" style="1" customWidth="1"/>
    <col min="2565" max="2565" width="16.140625" style="1" customWidth="1"/>
    <col min="2566" max="2566" width="17" style="1" customWidth="1"/>
    <col min="2567" max="2567" width="13.42578125" style="1" customWidth="1"/>
    <col min="2568" max="2568" width="15.5703125" style="1" customWidth="1"/>
    <col min="2569" max="2569" width="9.140625" style="1"/>
    <col min="2570" max="2570" width="9.42578125" style="1" bestFit="1" customWidth="1"/>
    <col min="2571" max="2571" width="9.140625" style="1"/>
    <col min="2572" max="2572" width="10.140625" style="1" bestFit="1" customWidth="1"/>
    <col min="2573" max="2816" width="9.140625" style="1"/>
    <col min="2817" max="2817" width="15.85546875" style="1" customWidth="1"/>
    <col min="2818" max="2818" width="20" style="1" customWidth="1"/>
    <col min="2819" max="2819" width="17.7109375" style="1" customWidth="1"/>
    <col min="2820" max="2820" width="14.5703125" style="1" customWidth="1"/>
    <col min="2821" max="2821" width="16.140625" style="1" customWidth="1"/>
    <col min="2822" max="2822" width="17" style="1" customWidth="1"/>
    <col min="2823" max="2823" width="13.42578125" style="1" customWidth="1"/>
    <col min="2824" max="2824" width="15.5703125" style="1" customWidth="1"/>
    <col min="2825" max="2825" width="9.140625" style="1"/>
    <col min="2826" max="2826" width="9.42578125" style="1" bestFit="1" customWidth="1"/>
    <col min="2827" max="2827" width="9.140625" style="1"/>
    <col min="2828" max="2828" width="10.140625" style="1" bestFit="1" customWidth="1"/>
    <col min="2829" max="3072" width="9.140625" style="1"/>
    <col min="3073" max="3073" width="15.85546875" style="1" customWidth="1"/>
    <col min="3074" max="3074" width="20" style="1" customWidth="1"/>
    <col min="3075" max="3075" width="17.7109375" style="1" customWidth="1"/>
    <col min="3076" max="3076" width="14.5703125" style="1" customWidth="1"/>
    <col min="3077" max="3077" width="16.140625" style="1" customWidth="1"/>
    <col min="3078" max="3078" width="17" style="1" customWidth="1"/>
    <col min="3079" max="3079" width="13.42578125" style="1" customWidth="1"/>
    <col min="3080" max="3080" width="15.5703125" style="1" customWidth="1"/>
    <col min="3081" max="3081" width="9.140625" style="1"/>
    <col min="3082" max="3082" width="9.42578125" style="1" bestFit="1" customWidth="1"/>
    <col min="3083" max="3083" width="9.140625" style="1"/>
    <col min="3084" max="3084" width="10.140625" style="1" bestFit="1" customWidth="1"/>
    <col min="3085" max="3328" width="9.140625" style="1"/>
    <col min="3329" max="3329" width="15.85546875" style="1" customWidth="1"/>
    <col min="3330" max="3330" width="20" style="1" customWidth="1"/>
    <col min="3331" max="3331" width="17.7109375" style="1" customWidth="1"/>
    <col min="3332" max="3332" width="14.5703125" style="1" customWidth="1"/>
    <col min="3333" max="3333" width="16.140625" style="1" customWidth="1"/>
    <col min="3334" max="3334" width="17" style="1" customWidth="1"/>
    <col min="3335" max="3335" width="13.42578125" style="1" customWidth="1"/>
    <col min="3336" max="3336" width="15.5703125" style="1" customWidth="1"/>
    <col min="3337" max="3337" width="9.140625" style="1"/>
    <col min="3338" max="3338" width="9.42578125" style="1" bestFit="1" customWidth="1"/>
    <col min="3339" max="3339" width="9.140625" style="1"/>
    <col min="3340" max="3340" width="10.140625" style="1" bestFit="1" customWidth="1"/>
    <col min="3341" max="3584" width="9.140625" style="1"/>
    <col min="3585" max="3585" width="15.85546875" style="1" customWidth="1"/>
    <col min="3586" max="3586" width="20" style="1" customWidth="1"/>
    <col min="3587" max="3587" width="17.7109375" style="1" customWidth="1"/>
    <col min="3588" max="3588" width="14.5703125" style="1" customWidth="1"/>
    <col min="3589" max="3589" width="16.140625" style="1" customWidth="1"/>
    <col min="3590" max="3590" width="17" style="1" customWidth="1"/>
    <col min="3591" max="3591" width="13.42578125" style="1" customWidth="1"/>
    <col min="3592" max="3592" width="15.5703125" style="1" customWidth="1"/>
    <col min="3593" max="3593" width="9.140625" style="1"/>
    <col min="3594" max="3594" width="9.42578125" style="1" bestFit="1" customWidth="1"/>
    <col min="3595" max="3595" width="9.140625" style="1"/>
    <col min="3596" max="3596" width="10.140625" style="1" bestFit="1" customWidth="1"/>
    <col min="3597" max="3840" width="9.140625" style="1"/>
    <col min="3841" max="3841" width="15.85546875" style="1" customWidth="1"/>
    <col min="3842" max="3842" width="20" style="1" customWidth="1"/>
    <col min="3843" max="3843" width="17.7109375" style="1" customWidth="1"/>
    <col min="3844" max="3844" width="14.5703125" style="1" customWidth="1"/>
    <col min="3845" max="3845" width="16.140625" style="1" customWidth="1"/>
    <col min="3846" max="3846" width="17" style="1" customWidth="1"/>
    <col min="3847" max="3847" width="13.42578125" style="1" customWidth="1"/>
    <col min="3848" max="3848" width="15.5703125" style="1" customWidth="1"/>
    <col min="3849" max="3849" width="9.140625" style="1"/>
    <col min="3850" max="3850" width="9.42578125" style="1" bestFit="1" customWidth="1"/>
    <col min="3851" max="3851" width="9.140625" style="1"/>
    <col min="3852" max="3852" width="10.140625" style="1" bestFit="1" customWidth="1"/>
    <col min="3853" max="4096" width="9.140625" style="1"/>
    <col min="4097" max="4097" width="15.85546875" style="1" customWidth="1"/>
    <col min="4098" max="4098" width="20" style="1" customWidth="1"/>
    <col min="4099" max="4099" width="17.7109375" style="1" customWidth="1"/>
    <col min="4100" max="4100" width="14.5703125" style="1" customWidth="1"/>
    <col min="4101" max="4101" width="16.140625" style="1" customWidth="1"/>
    <col min="4102" max="4102" width="17" style="1" customWidth="1"/>
    <col min="4103" max="4103" width="13.42578125" style="1" customWidth="1"/>
    <col min="4104" max="4104" width="15.5703125" style="1" customWidth="1"/>
    <col min="4105" max="4105" width="9.140625" style="1"/>
    <col min="4106" max="4106" width="9.42578125" style="1" bestFit="1" customWidth="1"/>
    <col min="4107" max="4107" width="9.140625" style="1"/>
    <col min="4108" max="4108" width="10.140625" style="1" bestFit="1" customWidth="1"/>
    <col min="4109" max="4352" width="9.140625" style="1"/>
    <col min="4353" max="4353" width="15.85546875" style="1" customWidth="1"/>
    <col min="4354" max="4354" width="20" style="1" customWidth="1"/>
    <col min="4355" max="4355" width="17.7109375" style="1" customWidth="1"/>
    <col min="4356" max="4356" width="14.5703125" style="1" customWidth="1"/>
    <col min="4357" max="4357" width="16.140625" style="1" customWidth="1"/>
    <col min="4358" max="4358" width="17" style="1" customWidth="1"/>
    <col min="4359" max="4359" width="13.42578125" style="1" customWidth="1"/>
    <col min="4360" max="4360" width="15.5703125" style="1" customWidth="1"/>
    <col min="4361" max="4361" width="9.140625" style="1"/>
    <col min="4362" max="4362" width="9.42578125" style="1" bestFit="1" customWidth="1"/>
    <col min="4363" max="4363" width="9.140625" style="1"/>
    <col min="4364" max="4364" width="10.140625" style="1" bestFit="1" customWidth="1"/>
    <col min="4365" max="4608" width="9.140625" style="1"/>
    <col min="4609" max="4609" width="15.85546875" style="1" customWidth="1"/>
    <col min="4610" max="4610" width="20" style="1" customWidth="1"/>
    <col min="4611" max="4611" width="17.7109375" style="1" customWidth="1"/>
    <col min="4612" max="4612" width="14.5703125" style="1" customWidth="1"/>
    <col min="4613" max="4613" width="16.140625" style="1" customWidth="1"/>
    <col min="4614" max="4614" width="17" style="1" customWidth="1"/>
    <col min="4615" max="4615" width="13.42578125" style="1" customWidth="1"/>
    <col min="4616" max="4616" width="15.5703125" style="1" customWidth="1"/>
    <col min="4617" max="4617" width="9.140625" style="1"/>
    <col min="4618" max="4618" width="9.42578125" style="1" bestFit="1" customWidth="1"/>
    <col min="4619" max="4619" width="9.140625" style="1"/>
    <col min="4620" max="4620" width="10.140625" style="1" bestFit="1" customWidth="1"/>
    <col min="4621" max="4864" width="9.140625" style="1"/>
    <col min="4865" max="4865" width="15.85546875" style="1" customWidth="1"/>
    <col min="4866" max="4866" width="20" style="1" customWidth="1"/>
    <col min="4867" max="4867" width="17.7109375" style="1" customWidth="1"/>
    <col min="4868" max="4868" width="14.5703125" style="1" customWidth="1"/>
    <col min="4869" max="4869" width="16.140625" style="1" customWidth="1"/>
    <col min="4870" max="4870" width="17" style="1" customWidth="1"/>
    <col min="4871" max="4871" width="13.42578125" style="1" customWidth="1"/>
    <col min="4872" max="4872" width="15.5703125" style="1" customWidth="1"/>
    <col min="4873" max="4873" width="9.140625" style="1"/>
    <col min="4874" max="4874" width="9.42578125" style="1" bestFit="1" customWidth="1"/>
    <col min="4875" max="4875" width="9.140625" style="1"/>
    <col min="4876" max="4876" width="10.140625" style="1" bestFit="1" customWidth="1"/>
    <col min="4877" max="5120" width="9.140625" style="1"/>
    <col min="5121" max="5121" width="15.85546875" style="1" customWidth="1"/>
    <col min="5122" max="5122" width="20" style="1" customWidth="1"/>
    <col min="5123" max="5123" width="17.7109375" style="1" customWidth="1"/>
    <col min="5124" max="5124" width="14.5703125" style="1" customWidth="1"/>
    <col min="5125" max="5125" width="16.140625" style="1" customWidth="1"/>
    <col min="5126" max="5126" width="17" style="1" customWidth="1"/>
    <col min="5127" max="5127" width="13.42578125" style="1" customWidth="1"/>
    <col min="5128" max="5128" width="15.5703125" style="1" customWidth="1"/>
    <col min="5129" max="5129" width="9.140625" style="1"/>
    <col min="5130" max="5130" width="9.42578125" style="1" bestFit="1" customWidth="1"/>
    <col min="5131" max="5131" width="9.140625" style="1"/>
    <col min="5132" max="5132" width="10.140625" style="1" bestFit="1" customWidth="1"/>
    <col min="5133" max="5376" width="9.140625" style="1"/>
    <col min="5377" max="5377" width="15.85546875" style="1" customWidth="1"/>
    <col min="5378" max="5378" width="20" style="1" customWidth="1"/>
    <col min="5379" max="5379" width="17.7109375" style="1" customWidth="1"/>
    <col min="5380" max="5380" width="14.5703125" style="1" customWidth="1"/>
    <col min="5381" max="5381" width="16.140625" style="1" customWidth="1"/>
    <col min="5382" max="5382" width="17" style="1" customWidth="1"/>
    <col min="5383" max="5383" width="13.42578125" style="1" customWidth="1"/>
    <col min="5384" max="5384" width="15.5703125" style="1" customWidth="1"/>
    <col min="5385" max="5385" width="9.140625" style="1"/>
    <col min="5386" max="5386" width="9.42578125" style="1" bestFit="1" customWidth="1"/>
    <col min="5387" max="5387" width="9.140625" style="1"/>
    <col min="5388" max="5388" width="10.140625" style="1" bestFit="1" customWidth="1"/>
    <col min="5389" max="5632" width="9.140625" style="1"/>
    <col min="5633" max="5633" width="15.85546875" style="1" customWidth="1"/>
    <col min="5634" max="5634" width="20" style="1" customWidth="1"/>
    <col min="5635" max="5635" width="17.7109375" style="1" customWidth="1"/>
    <col min="5636" max="5636" width="14.5703125" style="1" customWidth="1"/>
    <col min="5637" max="5637" width="16.140625" style="1" customWidth="1"/>
    <col min="5638" max="5638" width="17" style="1" customWidth="1"/>
    <col min="5639" max="5639" width="13.42578125" style="1" customWidth="1"/>
    <col min="5640" max="5640" width="15.5703125" style="1" customWidth="1"/>
    <col min="5641" max="5641" width="9.140625" style="1"/>
    <col min="5642" max="5642" width="9.42578125" style="1" bestFit="1" customWidth="1"/>
    <col min="5643" max="5643" width="9.140625" style="1"/>
    <col min="5644" max="5644" width="10.140625" style="1" bestFit="1" customWidth="1"/>
    <col min="5645" max="5888" width="9.140625" style="1"/>
    <col min="5889" max="5889" width="15.85546875" style="1" customWidth="1"/>
    <col min="5890" max="5890" width="20" style="1" customWidth="1"/>
    <col min="5891" max="5891" width="17.7109375" style="1" customWidth="1"/>
    <col min="5892" max="5892" width="14.5703125" style="1" customWidth="1"/>
    <col min="5893" max="5893" width="16.140625" style="1" customWidth="1"/>
    <col min="5894" max="5894" width="17" style="1" customWidth="1"/>
    <col min="5895" max="5895" width="13.42578125" style="1" customWidth="1"/>
    <col min="5896" max="5896" width="15.5703125" style="1" customWidth="1"/>
    <col min="5897" max="5897" width="9.140625" style="1"/>
    <col min="5898" max="5898" width="9.42578125" style="1" bestFit="1" customWidth="1"/>
    <col min="5899" max="5899" width="9.140625" style="1"/>
    <col min="5900" max="5900" width="10.140625" style="1" bestFit="1" customWidth="1"/>
    <col min="5901" max="6144" width="9.140625" style="1"/>
    <col min="6145" max="6145" width="15.85546875" style="1" customWidth="1"/>
    <col min="6146" max="6146" width="20" style="1" customWidth="1"/>
    <col min="6147" max="6147" width="17.7109375" style="1" customWidth="1"/>
    <col min="6148" max="6148" width="14.5703125" style="1" customWidth="1"/>
    <col min="6149" max="6149" width="16.140625" style="1" customWidth="1"/>
    <col min="6150" max="6150" width="17" style="1" customWidth="1"/>
    <col min="6151" max="6151" width="13.42578125" style="1" customWidth="1"/>
    <col min="6152" max="6152" width="15.5703125" style="1" customWidth="1"/>
    <col min="6153" max="6153" width="9.140625" style="1"/>
    <col min="6154" max="6154" width="9.42578125" style="1" bestFit="1" customWidth="1"/>
    <col min="6155" max="6155" width="9.140625" style="1"/>
    <col min="6156" max="6156" width="10.140625" style="1" bestFit="1" customWidth="1"/>
    <col min="6157" max="6400" width="9.140625" style="1"/>
    <col min="6401" max="6401" width="15.85546875" style="1" customWidth="1"/>
    <col min="6402" max="6402" width="20" style="1" customWidth="1"/>
    <col min="6403" max="6403" width="17.7109375" style="1" customWidth="1"/>
    <col min="6404" max="6404" width="14.5703125" style="1" customWidth="1"/>
    <col min="6405" max="6405" width="16.140625" style="1" customWidth="1"/>
    <col min="6406" max="6406" width="17" style="1" customWidth="1"/>
    <col min="6407" max="6407" width="13.42578125" style="1" customWidth="1"/>
    <col min="6408" max="6408" width="15.5703125" style="1" customWidth="1"/>
    <col min="6409" max="6409" width="9.140625" style="1"/>
    <col min="6410" max="6410" width="9.42578125" style="1" bestFit="1" customWidth="1"/>
    <col min="6411" max="6411" width="9.140625" style="1"/>
    <col min="6412" max="6412" width="10.140625" style="1" bestFit="1" customWidth="1"/>
    <col min="6413" max="6656" width="9.140625" style="1"/>
    <col min="6657" max="6657" width="15.85546875" style="1" customWidth="1"/>
    <col min="6658" max="6658" width="20" style="1" customWidth="1"/>
    <col min="6659" max="6659" width="17.7109375" style="1" customWidth="1"/>
    <col min="6660" max="6660" width="14.5703125" style="1" customWidth="1"/>
    <col min="6661" max="6661" width="16.140625" style="1" customWidth="1"/>
    <col min="6662" max="6662" width="17" style="1" customWidth="1"/>
    <col min="6663" max="6663" width="13.42578125" style="1" customWidth="1"/>
    <col min="6664" max="6664" width="15.5703125" style="1" customWidth="1"/>
    <col min="6665" max="6665" width="9.140625" style="1"/>
    <col min="6666" max="6666" width="9.42578125" style="1" bestFit="1" customWidth="1"/>
    <col min="6667" max="6667" width="9.140625" style="1"/>
    <col min="6668" max="6668" width="10.140625" style="1" bestFit="1" customWidth="1"/>
    <col min="6669" max="6912" width="9.140625" style="1"/>
    <col min="6913" max="6913" width="15.85546875" style="1" customWidth="1"/>
    <col min="6914" max="6914" width="20" style="1" customWidth="1"/>
    <col min="6915" max="6915" width="17.7109375" style="1" customWidth="1"/>
    <col min="6916" max="6916" width="14.5703125" style="1" customWidth="1"/>
    <col min="6917" max="6917" width="16.140625" style="1" customWidth="1"/>
    <col min="6918" max="6918" width="17" style="1" customWidth="1"/>
    <col min="6919" max="6919" width="13.42578125" style="1" customWidth="1"/>
    <col min="6920" max="6920" width="15.5703125" style="1" customWidth="1"/>
    <col min="6921" max="6921" width="9.140625" style="1"/>
    <col min="6922" max="6922" width="9.42578125" style="1" bestFit="1" customWidth="1"/>
    <col min="6923" max="6923" width="9.140625" style="1"/>
    <col min="6924" max="6924" width="10.140625" style="1" bestFit="1" customWidth="1"/>
    <col min="6925" max="7168" width="9.140625" style="1"/>
    <col min="7169" max="7169" width="15.85546875" style="1" customWidth="1"/>
    <col min="7170" max="7170" width="20" style="1" customWidth="1"/>
    <col min="7171" max="7171" width="17.7109375" style="1" customWidth="1"/>
    <col min="7172" max="7172" width="14.5703125" style="1" customWidth="1"/>
    <col min="7173" max="7173" width="16.140625" style="1" customWidth="1"/>
    <col min="7174" max="7174" width="17" style="1" customWidth="1"/>
    <col min="7175" max="7175" width="13.42578125" style="1" customWidth="1"/>
    <col min="7176" max="7176" width="15.5703125" style="1" customWidth="1"/>
    <col min="7177" max="7177" width="9.140625" style="1"/>
    <col min="7178" max="7178" width="9.42578125" style="1" bestFit="1" customWidth="1"/>
    <col min="7179" max="7179" width="9.140625" style="1"/>
    <col min="7180" max="7180" width="10.140625" style="1" bestFit="1" customWidth="1"/>
    <col min="7181" max="7424" width="9.140625" style="1"/>
    <col min="7425" max="7425" width="15.85546875" style="1" customWidth="1"/>
    <col min="7426" max="7426" width="20" style="1" customWidth="1"/>
    <col min="7427" max="7427" width="17.7109375" style="1" customWidth="1"/>
    <col min="7428" max="7428" width="14.5703125" style="1" customWidth="1"/>
    <col min="7429" max="7429" width="16.140625" style="1" customWidth="1"/>
    <col min="7430" max="7430" width="17" style="1" customWidth="1"/>
    <col min="7431" max="7431" width="13.42578125" style="1" customWidth="1"/>
    <col min="7432" max="7432" width="15.5703125" style="1" customWidth="1"/>
    <col min="7433" max="7433" width="9.140625" style="1"/>
    <col min="7434" max="7434" width="9.42578125" style="1" bestFit="1" customWidth="1"/>
    <col min="7435" max="7435" width="9.140625" style="1"/>
    <col min="7436" max="7436" width="10.140625" style="1" bestFit="1" customWidth="1"/>
    <col min="7437" max="7680" width="9.140625" style="1"/>
    <col min="7681" max="7681" width="15.85546875" style="1" customWidth="1"/>
    <col min="7682" max="7682" width="20" style="1" customWidth="1"/>
    <col min="7683" max="7683" width="17.7109375" style="1" customWidth="1"/>
    <col min="7684" max="7684" width="14.5703125" style="1" customWidth="1"/>
    <col min="7685" max="7685" width="16.140625" style="1" customWidth="1"/>
    <col min="7686" max="7686" width="17" style="1" customWidth="1"/>
    <col min="7687" max="7687" width="13.42578125" style="1" customWidth="1"/>
    <col min="7688" max="7688" width="15.5703125" style="1" customWidth="1"/>
    <col min="7689" max="7689" width="9.140625" style="1"/>
    <col min="7690" max="7690" width="9.42578125" style="1" bestFit="1" customWidth="1"/>
    <col min="7691" max="7691" width="9.140625" style="1"/>
    <col min="7692" max="7692" width="10.140625" style="1" bestFit="1" customWidth="1"/>
    <col min="7693" max="7936" width="9.140625" style="1"/>
    <col min="7937" max="7937" width="15.85546875" style="1" customWidth="1"/>
    <col min="7938" max="7938" width="20" style="1" customWidth="1"/>
    <col min="7939" max="7939" width="17.7109375" style="1" customWidth="1"/>
    <col min="7940" max="7940" width="14.5703125" style="1" customWidth="1"/>
    <col min="7941" max="7941" width="16.140625" style="1" customWidth="1"/>
    <col min="7942" max="7942" width="17" style="1" customWidth="1"/>
    <col min="7943" max="7943" width="13.42578125" style="1" customWidth="1"/>
    <col min="7944" max="7944" width="15.5703125" style="1" customWidth="1"/>
    <col min="7945" max="7945" width="9.140625" style="1"/>
    <col min="7946" max="7946" width="9.42578125" style="1" bestFit="1" customWidth="1"/>
    <col min="7947" max="7947" width="9.140625" style="1"/>
    <col min="7948" max="7948" width="10.140625" style="1" bestFit="1" customWidth="1"/>
    <col min="7949" max="8192" width="9.140625" style="1"/>
    <col min="8193" max="8193" width="15.85546875" style="1" customWidth="1"/>
    <col min="8194" max="8194" width="20" style="1" customWidth="1"/>
    <col min="8195" max="8195" width="17.7109375" style="1" customWidth="1"/>
    <col min="8196" max="8196" width="14.5703125" style="1" customWidth="1"/>
    <col min="8197" max="8197" width="16.140625" style="1" customWidth="1"/>
    <col min="8198" max="8198" width="17" style="1" customWidth="1"/>
    <col min="8199" max="8199" width="13.42578125" style="1" customWidth="1"/>
    <col min="8200" max="8200" width="15.5703125" style="1" customWidth="1"/>
    <col min="8201" max="8201" width="9.140625" style="1"/>
    <col min="8202" max="8202" width="9.42578125" style="1" bestFit="1" customWidth="1"/>
    <col min="8203" max="8203" width="9.140625" style="1"/>
    <col min="8204" max="8204" width="10.140625" style="1" bestFit="1" customWidth="1"/>
    <col min="8205" max="8448" width="9.140625" style="1"/>
    <col min="8449" max="8449" width="15.85546875" style="1" customWidth="1"/>
    <col min="8450" max="8450" width="20" style="1" customWidth="1"/>
    <col min="8451" max="8451" width="17.7109375" style="1" customWidth="1"/>
    <col min="8452" max="8452" width="14.5703125" style="1" customWidth="1"/>
    <col min="8453" max="8453" width="16.140625" style="1" customWidth="1"/>
    <col min="8454" max="8454" width="17" style="1" customWidth="1"/>
    <col min="8455" max="8455" width="13.42578125" style="1" customWidth="1"/>
    <col min="8456" max="8456" width="15.5703125" style="1" customWidth="1"/>
    <col min="8457" max="8457" width="9.140625" style="1"/>
    <col min="8458" max="8458" width="9.42578125" style="1" bestFit="1" customWidth="1"/>
    <col min="8459" max="8459" width="9.140625" style="1"/>
    <col min="8460" max="8460" width="10.140625" style="1" bestFit="1" customWidth="1"/>
    <col min="8461" max="8704" width="9.140625" style="1"/>
    <col min="8705" max="8705" width="15.85546875" style="1" customWidth="1"/>
    <col min="8706" max="8706" width="20" style="1" customWidth="1"/>
    <col min="8707" max="8707" width="17.7109375" style="1" customWidth="1"/>
    <col min="8708" max="8708" width="14.5703125" style="1" customWidth="1"/>
    <col min="8709" max="8709" width="16.140625" style="1" customWidth="1"/>
    <col min="8710" max="8710" width="17" style="1" customWidth="1"/>
    <col min="8711" max="8711" width="13.42578125" style="1" customWidth="1"/>
    <col min="8712" max="8712" width="15.5703125" style="1" customWidth="1"/>
    <col min="8713" max="8713" width="9.140625" style="1"/>
    <col min="8714" max="8714" width="9.42578125" style="1" bestFit="1" customWidth="1"/>
    <col min="8715" max="8715" width="9.140625" style="1"/>
    <col min="8716" max="8716" width="10.140625" style="1" bestFit="1" customWidth="1"/>
    <col min="8717" max="8960" width="9.140625" style="1"/>
    <col min="8961" max="8961" width="15.85546875" style="1" customWidth="1"/>
    <col min="8962" max="8962" width="20" style="1" customWidth="1"/>
    <col min="8963" max="8963" width="17.7109375" style="1" customWidth="1"/>
    <col min="8964" max="8964" width="14.5703125" style="1" customWidth="1"/>
    <col min="8965" max="8965" width="16.140625" style="1" customWidth="1"/>
    <col min="8966" max="8966" width="17" style="1" customWidth="1"/>
    <col min="8967" max="8967" width="13.42578125" style="1" customWidth="1"/>
    <col min="8968" max="8968" width="15.5703125" style="1" customWidth="1"/>
    <col min="8969" max="8969" width="9.140625" style="1"/>
    <col min="8970" max="8970" width="9.42578125" style="1" bestFit="1" customWidth="1"/>
    <col min="8971" max="8971" width="9.140625" style="1"/>
    <col min="8972" max="8972" width="10.140625" style="1" bestFit="1" customWidth="1"/>
    <col min="8973" max="9216" width="9.140625" style="1"/>
    <col min="9217" max="9217" width="15.85546875" style="1" customWidth="1"/>
    <col min="9218" max="9218" width="20" style="1" customWidth="1"/>
    <col min="9219" max="9219" width="17.7109375" style="1" customWidth="1"/>
    <col min="9220" max="9220" width="14.5703125" style="1" customWidth="1"/>
    <col min="9221" max="9221" width="16.140625" style="1" customWidth="1"/>
    <col min="9222" max="9222" width="17" style="1" customWidth="1"/>
    <col min="9223" max="9223" width="13.42578125" style="1" customWidth="1"/>
    <col min="9224" max="9224" width="15.5703125" style="1" customWidth="1"/>
    <col min="9225" max="9225" width="9.140625" style="1"/>
    <col min="9226" max="9226" width="9.42578125" style="1" bestFit="1" customWidth="1"/>
    <col min="9227" max="9227" width="9.140625" style="1"/>
    <col min="9228" max="9228" width="10.140625" style="1" bestFit="1" customWidth="1"/>
    <col min="9229" max="9472" width="9.140625" style="1"/>
    <col min="9473" max="9473" width="15.85546875" style="1" customWidth="1"/>
    <col min="9474" max="9474" width="20" style="1" customWidth="1"/>
    <col min="9475" max="9475" width="17.7109375" style="1" customWidth="1"/>
    <col min="9476" max="9476" width="14.5703125" style="1" customWidth="1"/>
    <col min="9477" max="9477" width="16.140625" style="1" customWidth="1"/>
    <col min="9478" max="9478" width="17" style="1" customWidth="1"/>
    <col min="9479" max="9479" width="13.42578125" style="1" customWidth="1"/>
    <col min="9480" max="9480" width="15.5703125" style="1" customWidth="1"/>
    <col min="9481" max="9481" width="9.140625" style="1"/>
    <col min="9482" max="9482" width="9.42578125" style="1" bestFit="1" customWidth="1"/>
    <col min="9483" max="9483" width="9.140625" style="1"/>
    <col min="9484" max="9484" width="10.140625" style="1" bestFit="1" customWidth="1"/>
    <col min="9485" max="9728" width="9.140625" style="1"/>
    <col min="9729" max="9729" width="15.85546875" style="1" customWidth="1"/>
    <col min="9730" max="9730" width="20" style="1" customWidth="1"/>
    <col min="9731" max="9731" width="17.7109375" style="1" customWidth="1"/>
    <col min="9732" max="9732" width="14.5703125" style="1" customWidth="1"/>
    <col min="9733" max="9733" width="16.140625" style="1" customWidth="1"/>
    <col min="9734" max="9734" width="17" style="1" customWidth="1"/>
    <col min="9735" max="9735" width="13.42578125" style="1" customWidth="1"/>
    <col min="9736" max="9736" width="15.5703125" style="1" customWidth="1"/>
    <col min="9737" max="9737" width="9.140625" style="1"/>
    <col min="9738" max="9738" width="9.42578125" style="1" bestFit="1" customWidth="1"/>
    <col min="9739" max="9739" width="9.140625" style="1"/>
    <col min="9740" max="9740" width="10.140625" style="1" bestFit="1" customWidth="1"/>
    <col min="9741" max="9984" width="9.140625" style="1"/>
    <col min="9985" max="9985" width="15.85546875" style="1" customWidth="1"/>
    <col min="9986" max="9986" width="20" style="1" customWidth="1"/>
    <col min="9987" max="9987" width="17.7109375" style="1" customWidth="1"/>
    <col min="9988" max="9988" width="14.5703125" style="1" customWidth="1"/>
    <col min="9989" max="9989" width="16.140625" style="1" customWidth="1"/>
    <col min="9990" max="9990" width="17" style="1" customWidth="1"/>
    <col min="9991" max="9991" width="13.42578125" style="1" customWidth="1"/>
    <col min="9992" max="9992" width="15.5703125" style="1" customWidth="1"/>
    <col min="9993" max="9993" width="9.140625" style="1"/>
    <col min="9994" max="9994" width="9.42578125" style="1" bestFit="1" customWidth="1"/>
    <col min="9995" max="9995" width="9.140625" style="1"/>
    <col min="9996" max="9996" width="10.140625" style="1" bestFit="1" customWidth="1"/>
    <col min="9997" max="10240" width="9.140625" style="1"/>
    <col min="10241" max="10241" width="15.85546875" style="1" customWidth="1"/>
    <col min="10242" max="10242" width="20" style="1" customWidth="1"/>
    <col min="10243" max="10243" width="17.7109375" style="1" customWidth="1"/>
    <col min="10244" max="10244" width="14.5703125" style="1" customWidth="1"/>
    <col min="10245" max="10245" width="16.140625" style="1" customWidth="1"/>
    <col min="10246" max="10246" width="17" style="1" customWidth="1"/>
    <col min="10247" max="10247" width="13.42578125" style="1" customWidth="1"/>
    <col min="10248" max="10248" width="15.5703125" style="1" customWidth="1"/>
    <col min="10249" max="10249" width="9.140625" style="1"/>
    <col min="10250" max="10250" width="9.42578125" style="1" bestFit="1" customWidth="1"/>
    <col min="10251" max="10251" width="9.140625" style="1"/>
    <col min="10252" max="10252" width="10.140625" style="1" bestFit="1" customWidth="1"/>
    <col min="10253" max="10496" width="9.140625" style="1"/>
    <col min="10497" max="10497" width="15.85546875" style="1" customWidth="1"/>
    <col min="10498" max="10498" width="20" style="1" customWidth="1"/>
    <col min="10499" max="10499" width="17.7109375" style="1" customWidth="1"/>
    <col min="10500" max="10500" width="14.5703125" style="1" customWidth="1"/>
    <col min="10501" max="10501" width="16.140625" style="1" customWidth="1"/>
    <col min="10502" max="10502" width="17" style="1" customWidth="1"/>
    <col min="10503" max="10503" width="13.42578125" style="1" customWidth="1"/>
    <col min="10504" max="10504" width="15.5703125" style="1" customWidth="1"/>
    <col min="10505" max="10505" width="9.140625" style="1"/>
    <col min="10506" max="10506" width="9.42578125" style="1" bestFit="1" customWidth="1"/>
    <col min="10507" max="10507" width="9.140625" style="1"/>
    <col min="10508" max="10508" width="10.140625" style="1" bestFit="1" customWidth="1"/>
    <col min="10509" max="10752" width="9.140625" style="1"/>
    <col min="10753" max="10753" width="15.85546875" style="1" customWidth="1"/>
    <col min="10754" max="10754" width="20" style="1" customWidth="1"/>
    <col min="10755" max="10755" width="17.7109375" style="1" customWidth="1"/>
    <col min="10756" max="10756" width="14.5703125" style="1" customWidth="1"/>
    <col min="10757" max="10757" width="16.140625" style="1" customWidth="1"/>
    <col min="10758" max="10758" width="17" style="1" customWidth="1"/>
    <col min="10759" max="10759" width="13.42578125" style="1" customWidth="1"/>
    <col min="10760" max="10760" width="15.5703125" style="1" customWidth="1"/>
    <col min="10761" max="10761" width="9.140625" style="1"/>
    <col min="10762" max="10762" width="9.42578125" style="1" bestFit="1" customWidth="1"/>
    <col min="10763" max="10763" width="9.140625" style="1"/>
    <col min="10764" max="10764" width="10.140625" style="1" bestFit="1" customWidth="1"/>
    <col min="10765" max="11008" width="9.140625" style="1"/>
    <col min="11009" max="11009" width="15.85546875" style="1" customWidth="1"/>
    <col min="11010" max="11010" width="20" style="1" customWidth="1"/>
    <col min="11011" max="11011" width="17.7109375" style="1" customWidth="1"/>
    <col min="11012" max="11012" width="14.5703125" style="1" customWidth="1"/>
    <col min="11013" max="11013" width="16.140625" style="1" customWidth="1"/>
    <col min="11014" max="11014" width="17" style="1" customWidth="1"/>
    <col min="11015" max="11015" width="13.42578125" style="1" customWidth="1"/>
    <col min="11016" max="11016" width="15.5703125" style="1" customWidth="1"/>
    <col min="11017" max="11017" width="9.140625" style="1"/>
    <col min="11018" max="11018" width="9.42578125" style="1" bestFit="1" customWidth="1"/>
    <col min="11019" max="11019" width="9.140625" style="1"/>
    <col min="11020" max="11020" width="10.140625" style="1" bestFit="1" customWidth="1"/>
    <col min="11021" max="11264" width="9.140625" style="1"/>
    <col min="11265" max="11265" width="15.85546875" style="1" customWidth="1"/>
    <col min="11266" max="11266" width="20" style="1" customWidth="1"/>
    <col min="11267" max="11267" width="17.7109375" style="1" customWidth="1"/>
    <col min="11268" max="11268" width="14.5703125" style="1" customWidth="1"/>
    <col min="11269" max="11269" width="16.140625" style="1" customWidth="1"/>
    <col min="11270" max="11270" width="17" style="1" customWidth="1"/>
    <col min="11271" max="11271" width="13.42578125" style="1" customWidth="1"/>
    <col min="11272" max="11272" width="15.5703125" style="1" customWidth="1"/>
    <col min="11273" max="11273" width="9.140625" style="1"/>
    <col min="11274" max="11274" width="9.42578125" style="1" bestFit="1" customWidth="1"/>
    <col min="11275" max="11275" width="9.140625" style="1"/>
    <col min="11276" max="11276" width="10.140625" style="1" bestFit="1" customWidth="1"/>
    <col min="11277" max="11520" width="9.140625" style="1"/>
    <col min="11521" max="11521" width="15.85546875" style="1" customWidth="1"/>
    <col min="11522" max="11522" width="20" style="1" customWidth="1"/>
    <col min="11523" max="11523" width="17.7109375" style="1" customWidth="1"/>
    <col min="11524" max="11524" width="14.5703125" style="1" customWidth="1"/>
    <col min="11525" max="11525" width="16.140625" style="1" customWidth="1"/>
    <col min="11526" max="11526" width="17" style="1" customWidth="1"/>
    <col min="11527" max="11527" width="13.42578125" style="1" customWidth="1"/>
    <col min="11528" max="11528" width="15.5703125" style="1" customWidth="1"/>
    <col min="11529" max="11529" width="9.140625" style="1"/>
    <col min="11530" max="11530" width="9.42578125" style="1" bestFit="1" customWidth="1"/>
    <col min="11531" max="11531" width="9.140625" style="1"/>
    <col min="11532" max="11532" width="10.140625" style="1" bestFit="1" customWidth="1"/>
    <col min="11533" max="11776" width="9.140625" style="1"/>
    <col min="11777" max="11777" width="15.85546875" style="1" customWidth="1"/>
    <col min="11778" max="11778" width="20" style="1" customWidth="1"/>
    <col min="11779" max="11779" width="17.7109375" style="1" customWidth="1"/>
    <col min="11780" max="11780" width="14.5703125" style="1" customWidth="1"/>
    <col min="11781" max="11781" width="16.140625" style="1" customWidth="1"/>
    <col min="11782" max="11782" width="17" style="1" customWidth="1"/>
    <col min="11783" max="11783" width="13.42578125" style="1" customWidth="1"/>
    <col min="11784" max="11784" width="15.5703125" style="1" customWidth="1"/>
    <col min="11785" max="11785" width="9.140625" style="1"/>
    <col min="11786" max="11786" width="9.42578125" style="1" bestFit="1" customWidth="1"/>
    <col min="11787" max="11787" width="9.140625" style="1"/>
    <col min="11788" max="11788" width="10.140625" style="1" bestFit="1" customWidth="1"/>
    <col min="11789" max="12032" width="9.140625" style="1"/>
    <col min="12033" max="12033" width="15.85546875" style="1" customWidth="1"/>
    <col min="12034" max="12034" width="20" style="1" customWidth="1"/>
    <col min="12035" max="12035" width="17.7109375" style="1" customWidth="1"/>
    <col min="12036" max="12036" width="14.5703125" style="1" customWidth="1"/>
    <col min="12037" max="12037" width="16.140625" style="1" customWidth="1"/>
    <col min="12038" max="12038" width="17" style="1" customWidth="1"/>
    <col min="12039" max="12039" width="13.42578125" style="1" customWidth="1"/>
    <col min="12040" max="12040" width="15.5703125" style="1" customWidth="1"/>
    <col min="12041" max="12041" width="9.140625" style="1"/>
    <col min="12042" max="12042" width="9.42578125" style="1" bestFit="1" customWidth="1"/>
    <col min="12043" max="12043" width="9.140625" style="1"/>
    <col min="12044" max="12044" width="10.140625" style="1" bestFit="1" customWidth="1"/>
    <col min="12045" max="12288" width="9.140625" style="1"/>
    <col min="12289" max="12289" width="15.85546875" style="1" customWidth="1"/>
    <col min="12290" max="12290" width="20" style="1" customWidth="1"/>
    <col min="12291" max="12291" width="17.7109375" style="1" customWidth="1"/>
    <col min="12292" max="12292" width="14.5703125" style="1" customWidth="1"/>
    <col min="12293" max="12293" width="16.140625" style="1" customWidth="1"/>
    <col min="12294" max="12294" width="17" style="1" customWidth="1"/>
    <col min="12295" max="12295" width="13.42578125" style="1" customWidth="1"/>
    <col min="12296" max="12296" width="15.5703125" style="1" customWidth="1"/>
    <col min="12297" max="12297" width="9.140625" style="1"/>
    <col min="12298" max="12298" width="9.42578125" style="1" bestFit="1" customWidth="1"/>
    <col min="12299" max="12299" width="9.140625" style="1"/>
    <col min="12300" max="12300" width="10.140625" style="1" bestFit="1" customWidth="1"/>
    <col min="12301" max="12544" width="9.140625" style="1"/>
    <col min="12545" max="12545" width="15.85546875" style="1" customWidth="1"/>
    <col min="12546" max="12546" width="20" style="1" customWidth="1"/>
    <col min="12547" max="12547" width="17.7109375" style="1" customWidth="1"/>
    <col min="12548" max="12548" width="14.5703125" style="1" customWidth="1"/>
    <col min="12549" max="12549" width="16.140625" style="1" customWidth="1"/>
    <col min="12550" max="12550" width="17" style="1" customWidth="1"/>
    <col min="12551" max="12551" width="13.42578125" style="1" customWidth="1"/>
    <col min="12552" max="12552" width="15.5703125" style="1" customWidth="1"/>
    <col min="12553" max="12553" width="9.140625" style="1"/>
    <col min="12554" max="12554" width="9.42578125" style="1" bestFit="1" customWidth="1"/>
    <col min="12555" max="12555" width="9.140625" style="1"/>
    <col min="12556" max="12556" width="10.140625" style="1" bestFit="1" customWidth="1"/>
    <col min="12557" max="12800" width="9.140625" style="1"/>
    <col min="12801" max="12801" width="15.85546875" style="1" customWidth="1"/>
    <col min="12802" max="12802" width="20" style="1" customWidth="1"/>
    <col min="12803" max="12803" width="17.7109375" style="1" customWidth="1"/>
    <col min="12804" max="12804" width="14.5703125" style="1" customWidth="1"/>
    <col min="12805" max="12805" width="16.140625" style="1" customWidth="1"/>
    <col min="12806" max="12806" width="17" style="1" customWidth="1"/>
    <col min="12807" max="12807" width="13.42578125" style="1" customWidth="1"/>
    <col min="12808" max="12808" width="15.5703125" style="1" customWidth="1"/>
    <col min="12809" max="12809" width="9.140625" style="1"/>
    <col min="12810" max="12810" width="9.42578125" style="1" bestFit="1" customWidth="1"/>
    <col min="12811" max="12811" width="9.140625" style="1"/>
    <col min="12812" max="12812" width="10.140625" style="1" bestFit="1" customWidth="1"/>
    <col min="12813" max="13056" width="9.140625" style="1"/>
    <col min="13057" max="13057" width="15.85546875" style="1" customWidth="1"/>
    <col min="13058" max="13058" width="20" style="1" customWidth="1"/>
    <col min="13059" max="13059" width="17.7109375" style="1" customWidth="1"/>
    <col min="13060" max="13060" width="14.5703125" style="1" customWidth="1"/>
    <col min="13061" max="13061" width="16.140625" style="1" customWidth="1"/>
    <col min="13062" max="13062" width="17" style="1" customWidth="1"/>
    <col min="13063" max="13063" width="13.42578125" style="1" customWidth="1"/>
    <col min="13064" max="13064" width="15.5703125" style="1" customWidth="1"/>
    <col min="13065" max="13065" width="9.140625" style="1"/>
    <col min="13066" max="13066" width="9.42578125" style="1" bestFit="1" customWidth="1"/>
    <col min="13067" max="13067" width="9.140625" style="1"/>
    <col min="13068" max="13068" width="10.140625" style="1" bestFit="1" customWidth="1"/>
    <col min="13069" max="13312" width="9.140625" style="1"/>
    <col min="13313" max="13313" width="15.85546875" style="1" customWidth="1"/>
    <col min="13314" max="13314" width="20" style="1" customWidth="1"/>
    <col min="13315" max="13315" width="17.7109375" style="1" customWidth="1"/>
    <col min="13316" max="13316" width="14.5703125" style="1" customWidth="1"/>
    <col min="13317" max="13317" width="16.140625" style="1" customWidth="1"/>
    <col min="13318" max="13318" width="17" style="1" customWidth="1"/>
    <col min="13319" max="13319" width="13.42578125" style="1" customWidth="1"/>
    <col min="13320" max="13320" width="15.5703125" style="1" customWidth="1"/>
    <col min="13321" max="13321" width="9.140625" style="1"/>
    <col min="13322" max="13322" width="9.42578125" style="1" bestFit="1" customWidth="1"/>
    <col min="13323" max="13323" width="9.140625" style="1"/>
    <col min="13324" max="13324" width="10.140625" style="1" bestFit="1" customWidth="1"/>
    <col min="13325" max="13568" width="9.140625" style="1"/>
    <col min="13569" max="13569" width="15.85546875" style="1" customWidth="1"/>
    <col min="13570" max="13570" width="20" style="1" customWidth="1"/>
    <col min="13571" max="13571" width="17.7109375" style="1" customWidth="1"/>
    <col min="13572" max="13572" width="14.5703125" style="1" customWidth="1"/>
    <col min="13573" max="13573" width="16.140625" style="1" customWidth="1"/>
    <col min="13574" max="13574" width="17" style="1" customWidth="1"/>
    <col min="13575" max="13575" width="13.42578125" style="1" customWidth="1"/>
    <col min="13576" max="13576" width="15.5703125" style="1" customWidth="1"/>
    <col min="13577" max="13577" width="9.140625" style="1"/>
    <col min="13578" max="13578" width="9.42578125" style="1" bestFit="1" customWidth="1"/>
    <col min="13579" max="13579" width="9.140625" style="1"/>
    <col min="13580" max="13580" width="10.140625" style="1" bestFit="1" customWidth="1"/>
    <col min="13581" max="13824" width="9.140625" style="1"/>
    <col min="13825" max="13825" width="15.85546875" style="1" customWidth="1"/>
    <col min="13826" max="13826" width="20" style="1" customWidth="1"/>
    <col min="13827" max="13827" width="17.7109375" style="1" customWidth="1"/>
    <col min="13828" max="13828" width="14.5703125" style="1" customWidth="1"/>
    <col min="13829" max="13829" width="16.140625" style="1" customWidth="1"/>
    <col min="13830" max="13830" width="17" style="1" customWidth="1"/>
    <col min="13831" max="13831" width="13.42578125" style="1" customWidth="1"/>
    <col min="13832" max="13832" width="15.5703125" style="1" customWidth="1"/>
    <col min="13833" max="13833" width="9.140625" style="1"/>
    <col min="13834" max="13834" width="9.42578125" style="1" bestFit="1" customWidth="1"/>
    <col min="13835" max="13835" width="9.140625" style="1"/>
    <col min="13836" max="13836" width="10.140625" style="1" bestFit="1" customWidth="1"/>
    <col min="13837" max="14080" width="9.140625" style="1"/>
    <col min="14081" max="14081" width="15.85546875" style="1" customWidth="1"/>
    <col min="14082" max="14082" width="20" style="1" customWidth="1"/>
    <col min="14083" max="14083" width="17.7109375" style="1" customWidth="1"/>
    <col min="14084" max="14084" width="14.5703125" style="1" customWidth="1"/>
    <col min="14085" max="14085" width="16.140625" style="1" customWidth="1"/>
    <col min="14086" max="14086" width="17" style="1" customWidth="1"/>
    <col min="14087" max="14087" width="13.42578125" style="1" customWidth="1"/>
    <col min="14088" max="14088" width="15.5703125" style="1" customWidth="1"/>
    <col min="14089" max="14089" width="9.140625" style="1"/>
    <col min="14090" max="14090" width="9.42578125" style="1" bestFit="1" customWidth="1"/>
    <col min="14091" max="14091" width="9.140625" style="1"/>
    <col min="14092" max="14092" width="10.140625" style="1" bestFit="1" customWidth="1"/>
    <col min="14093" max="14336" width="9.140625" style="1"/>
    <col min="14337" max="14337" width="15.85546875" style="1" customWidth="1"/>
    <col min="14338" max="14338" width="20" style="1" customWidth="1"/>
    <col min="14339" max="14339" width="17.7109375" style="1" customWidth="1"/>
    <col min="14340" max="14340" width="14.5703125" style="1" customWidth="1"/>
    <col min="14341" max="14341" width="16.140625" style="1" customWidth="1"/>
    <col min="14342" max="14342" width="17" style="1" customWidth="1"/>
    <col min="14343" max="14343" width="13.42578125" style="1" customWidth="1"/>
    <col min="14344" max="14344" width="15.5703125" style="1" customWidth="1"/>
    <col min="14345" max="14345" width="9.140625" style="1"/>
    <col min="14346" max="14346" width="9.42578125" style="1" bestFit="1" customWidth="1"/>
    <col min="14347" max="14347" width="9.140625" style="1"/>
    <col min="14348" max="14348" width="10.140625" style="1" bestFit="1" customWidth="1"/>
    <col min="14349" max="14592" width="9.140625" style="1"/>
    <col min="14593" max="14593" width="15.85546875" style="1" customWidth="1"/>
    <col min="14594" max="14594" width="20" style="1" customWidth="1"/>
    <col min="14595" max="14595" width="17.7109375" style="1" customWidth="1"/>
    <col min="14596" max="14596" width="14.5703125" style="1" customWidth="1"/>
    <col min="14597" max="14597" width="16.140625" style="1" customWidth="1"/>
    <col min="14598" max="14598" width="17" style="1" customWidth="1"/>
    <col min="14599" max="14599" width="13.42578125" style="1" customWidth="1"/>
    <col min="14600" max="14600" width="15.5703125" style="1" customWidth="1"/>
    <col min="14601" max="14601" width="9.140625" style="1"/>
    <col min="14602" max="14602" width="9.42578125" style="1" bestFit="1" customWidth="1"/>
    <col min="14603" max="14603" width="9.140625" style="1"/>
    <col min="14604" max="14604" width="10.140625" style="1" bestFit="1" customWidth="1"/>
    <col min="14605" max="14848" width="9.140625" style="1"/>
    <col min="14849" max="14849" width="15.85546875" style="1" customWidth="1"/>
    <col min="14850" max="14850" width="20" style="1" customWidth="1"/>
    <col min="14851" max="14851" width="17.7109375" style="1" customWidth="1"/>
    <col min="14852" max="14852" width="14.5703125" style="1" customWidth="1"/>
    <col min="14853" max="14853" width="16.140625" style="1" customWidth="1"/>
    <col min="14854" max="14854" width="17" style="1" customWidth="1"/>
    <col min="14855" max="14855" width="13.42578125" style="1" customWidth="1"/>
    <col min="14856" max="14856" width="15.5703125" style="1" customWidth="1"/>
    <col min="14857" max="14857" width="9.140625" style="1"/>
    <col min="14858" max="14858" width="9.42578125" style="1" bestFit="1" customWidth="1"/>
    <col min="14859" max="14859" width="9.140625" style="1"/>
    <col min="14860" max="14860" width="10.140625" style="1" bestFit="1" customWidth="1"/>
    <col min="14861" max="15104" width="9.140625" style="1"/>
    <col min="15105" max="15105" width="15.85546875" style="1" customWidth="1"/>
    <col min="15106" max="15106" width="20" style="1" customWidth="1"/>
    <col min="15107" max="15107" width="17.7109375" style="1" customWidth="1"/>
    <col min="15108" max="15108" width="14.5703125" style="1" customWidth="1"/>
    <col min="15109" max="15109" width="16.140625" style="1" customWidth="1"/>
    <col min="15110" max="15110" width="17" style="1" customWidth="1"/>
    <col min="15111" max="15111" width="13.42578125" style="1" customWidth="1"/>
    <col min="15112" max="15112" width="15.5703125" style="1" customWidth="1"/>
    <col min="15113" max="15113" width="9.140625" style="1"/>
    <col min="15114" max="15114" width="9.42578125" style="1" bestFit="1" customWidth="1"/>
    <col min="15115" max="15115" width="9.140625" style="1"/>
    <col min="15116" max="15116" width="10.140625" style="1" bestFit="1" customWidth="1"/>
    <col min="15117" max="15360" width="9.140625" style="1"/>
    <col min="15361" max="15361" width="15.85546875" style="1" customWidth="1"/>
    <col min="15362" max="15362" width="20" style="1" customWidth="1"/>
    <col min="15363" max="15363" width="17.7109375" style="1" customWidth="1"/>
    <col min="15364" max="15364" width="14.5703125" style="1" customWidth="1"/>
    <col min="15365" max="15365" width="16.140625" style="1" customWidth="1"/>
    <col min="15366" max="15366" width="17" style="1" customWidth="1"/>
    <col min="15367" max="15367" width="13.42578125" style="1" customWidth="1"/>
    <col min="15368" max="15368" width="15.5703125" style="1" customWidth="1"/>
    <col min="15369" max="15369" width="9.140625" style="1"/>
    <col min="15370" max="15370" width="9.42578125" style="1" bestFit="1" customWidth="1"/>
    <col min="15371" max="15371" width="9.140625" style="1"/>
    <col min="15372" max="15372" width="10.140625" style="1" bestFit="1" customWidth="1"/>
    <col min="15373" max="15616" width="9.140625" style="1"/>
    <col min="15617" max="15617" width="15.85546875" style="1" customWidth="1"/>
    <col min="15618" max="15618" width="20" style="1" customWidth="1"/>
    <col min="15619" max="15619" width="17.7109375" style="1" customWidth="1"/>
    <col min="15620" max="15620" width="14.5703125" style="1" customWidth="1"/>
    <col min="15621" max="15621" width="16.140625" style="1" customWidth="1"/>
    <col min="15622" max="15622" width="17" style="1" customWidth="1"/>
    <col min="15623" max="15623" width="13.42578125" style="1" customWidth="1"/>
    <col min="15624" max="15624" width="15.5703125" style="1" customWidth="1"/>
    <col min="15625" max="15625" width="9.140625" style="1"/>
    <col min="15626" max="15626" width="9.42578125" style="1" bestFit="1" customWidth="1"/>
    <col min="15627" max="15627" width="9.140625" style="1"/>
    <col min="15628" max="15628" width="10.140625" style="1" bestFit="1" customWidth="1"/>
    <col min="15629" max="15872" width="9.140625" style="1"/>
    <col min="15873" max="15873" width="15.85546875" style="1" customWidth="1"/>
    <col min="15874" max="15874" width="20" style="1" customWidth="1"/>
    <col min="15875" max="15875" width="17.7109375" style="1" customWidth="1"/>
    <col min="15876" max="15876" width="14.5703125" style="1" customWidth="1"/>
    <col min="15877" max="15877" width="16.140625" style="1" customWidth="1"/>
    <col min="15878" max="15878" width="17" style="1" customWidth="1"/>
    <col min="15879" max="15879" width="13.42578125" style="1" customWidth="1"/>
    <col min="15880" max="15880" width="15.5703125" style="1" customWidth="1"/>
    <col min="15881" max="15881" width="9.140625" style="1"/>
    <col min="15882" max="15882" width="9.42578125" style="1" bestFit="1" customWidth="1"/>
    <col min="15883" max="15883" width="9.140625" style="1"/>
    <col min="15884" max="15884" width="10.140625" style="1" bestFit="1" customWidth="1"/>
    <col min="15885" max="16128" width="9.140625" style="1"/>
    <col min="16129" max="16129" width="15.85546875" style="1" customWidth="1"/>
    <col min="16130" max="16130" width="20" style="1" customWidth="1"/>
    <col min="16131" max="16131" width="17.7109375" style="1" customWidth="1"/>
    <col min="16132" max="16132" width="14.5703125" style="1" customWidth="1"/>
    <col min="16133" max="16133" width="16.140625" style="1" customWidth="1"/>
    <col min="16134" max="16134" width="17" style="1" customWidth="1"/>
    <col min="16135" max="16135" width="13.42578125" style="1" customWidth="1"/>
    <col min="16136" max="16136" width="15.5703125" style="1" customWidth="1"/>
    <col min="16137" max="16137" width="9.140625" style="1"/>
    <col min="16138" max="16138" width="9.42578125" style="1" bestFit="1" customWidth="1"/>
    <col min="16139" max="16139" width="9.140625" style="1"/>
    <col min="16140" max="16140" width="10.140625" style="1" bestFit="1" customWidth="1"/>
    <col min="16141" max="16384" width="9.140625" style="1"/>
  </cols>
  <sheetData>
    <row r="1" spans="1:8" x14ac:dyDescent="0.2">
      <c r="A1" s="306" t="s">
        <v>0</v>
      </c>
      <c r="B1" s="307"/>
      <c r="C1" s="307"/>
      <c r="D1" s="307"/>
      <c r="E1" s="307"/>
      <c r="F1" s="307"/>
      <c r="G1" s="307"/>
      <c r="H1" s="308"/>
    </row>
    <row r="2" spans="1:8" x14ac:dyDescent="0.2">
      <c r="A2" s="309" t="s">
        <v>1</v>
      </c>
      <c r="B2" s="310"/>
      <c r="C2" s="310"/>
      <c r="D2" s="310"/>
      <c r="E2" s="310"/>
      <c r="F2" s="310"/>
      <c r="G2" s="310"/>
      <c r="H2" s="311"/>
    </row>
    <row r="3" spans="1:8" x14ac:dyDescent="0.2">
      <c r="A3" s="309" t="s">
        <v>2</v>
      </c>
      <c r="B3" s="310"/>
      <c r="C3" s="310"/>
      <c r="D3" s="310"/>
      <c r="E3" s="310"/>
      <c r="F3" s="310"/>
      <c r="G3" s="310"/>
      <c r="H3" s="311"/>
    </row>
    <row r="4" spans="1:8" ht="5.25" customHeight="1" x14ac:dyDescent="0.2">
      <c r="A4" s="2"/>
      <c r="B4" s="3"/>
      <c r="C4" s="3"/>
      <c r="D4" s="3"/>
      <c r="E4" s="3"/>
      <c r="F4" s="3"/>
      <c r="G4" s="4"/>
      <c r="H4" s="5"/>
    </row>
    <row r="5" spans="1:8" x14ac:dyDescent="0.2">
      <c r="A5" s="312" t="s">
        <v>3</v>
      </c>
      <c r="B5" s="313"/>
      <c r="C5" s="313"/>
      <c r="D5" s="313"/>
      <c r="E5" s="313"/>
      <c r="F5" s="313"/>
      <c r="G5" s="313"/>
      <c r="H5" s="314"/>
    </row>
    <row r="6" spans="1:8" ht="5.25" customHeight="1" x14ac:dyDescent="0.2">
      <c r="A6" s="6"/>
      <c r="B6" s="6"/>
      <c r="C6" s="6"/>
      <c r="D6" s="6"/>
      <c r="E6" s="6"/>
      <c r="F6" s="6"/>
    </row>
    <row r="7" spans="1:8" x14ac:dyDescent="0.2">
      <c r="A7" s="305" t="s">
        <v>4</v>
      </c>
      <c r="B7" s="305"/>
      <c r="C7" s="305"/>
      <c r="D7" s="305"/>
      <c r="E7" s="305"/>
      <c r="F7" s="305"/>
      <c r="G7" s="305"/>
      <c r="H7" s="305"/>
    </row>
    <row r="8" spans="1:8" ht="4.5" customHeight="1" x14ac:dyDescent="0.2"/>
    <row r="9" spans="1:8" x14ac:dyDescent="0.2">
      <c r="A9" s="305" t="s">
        <v>5</v>
      </c>
      <c r="B9" s="305"/>
      <c r="C9" s="305"/>
      <c r="D9" s="305"/>
      <c r="E9" s="305"/>
      <c r="F9" s="305"/>
      <c r="G9" s="305"/>
      <c r="H9" s="305"/>
    </row>
    <row r="10" spans="1:8" ht="6.75" customHeight="1" x14ac:dyDescent="0.2"/>
    <row r="11" spans="1:8" x14ac:dyDescent="0.2">
      <c r="A11" s="7" t="s">
        <v>6</v>
      </c>
      <c r="B11" s="7"/>
      <c r="C11" s="7"/>
      <c r="D11" s="7"/>
      <c r="E11" s="7"/>
      <c r="F11" s="7"/>
      <c r="G11" s="7"/>
      <c r="H11" s="7"/>
    </row>
    <row r="12" spans="1:8" x14ac:dyDescent="0.2">
      <c r="A12" s="7"/>
      <c r="B12" s="7"/>
      <c r="C12" s="7"/>
      <c r="D12" s="7"/>
      <c r="E12" s="7"/>
      <c r="F12" s="7"/>
      <c r="G12" s="7"/>
      <c r="H12" s="7"/>
    </row>
    <row r="13" spans="1:8" ht="12.75" customHeight="1" x14ac:dyDescent="0.2">
      <c r="A13" s="301" t="s">
        <v>7</v>
      </c>
      <c r="B13" s="301"/>
      <c r="C13" s="8"/>
      <c r="D13" s="9"/>
      <c r="E13" s="9"/>
      <c r="F13" s="7"/>
      <c r="G13" s="7"/>
      <c r="H13" s="7"/>
    </row>
    <row r="14" spans="1:8" ht="6.75" customHeight="1" x14ac:dyDescent="0.2">
      <c r="A14" s="10"/>
      <c r="B14" s="10"/>
      <c r="C14" s="8"/>
      <c r="D14" s="9"/>
      <c r="E14" s="9"/>
      <c r="F14" s="7"/>
      <c r="G14" s="7"/>
      <c r="H14" s="7"/>
    </row>
    <row r="15" spans="1:8" ht="66.75" customHeight="1" x14ac:dyDescent="0.2">
      <c r="A15" s="11" t="s">
        <v>8</v>
      </c>
      <c r="B15" s="12" t="s">
        <v>9</v>
      </c>
      <c r="C15" s="12" t="s">
        <v>10</v>
      </c>
      <c r="D15" s="12" t="s">
        <v>11</v>
      </c>
      <c r="E15" s="11" t="s">
        <v>12</v>
      </c>
      <c r="F15" s="7"/>
      <c r="G15" s="7"/>
      <c r="H15" s="7"/>
    </row>
    <row r="16" spans="1:8" x14ac:dyDescent="0.2">
      <c r="A16" s="13" t="s">
        <v>13</v>
      </c>
      <c r="B16" s="14">
        <v>1739999.9995568097</v>
      </c>
      <c r="C16" s="15">
        <v>1656414</v>
      </c>
      <c r="D16" s="16">
        <f>C16-B16</f>
        <v>-83585.999556809664</v>
      </c>
      <c r="E16" s="17">
        <f>D16/B16</f>
        <v>-4.8037930792011269E-2</v>
      </c>
    </row>
    <row r="17" spans="1:10" x14ac:dyDescent="0.2">
      <c r="A17" s="13" t="s">
        <v>14</v>
      </c>
      <c r="B17" s="14">
        <v>1004000</v>
      </c>
      <c r="C17" s="18">
        <v>963760</v>
      </c>
      <c r="D17" s="16">
        <f>C17-B17</f>
        <v>-40240</v>
      </c>
      <c r="E17" s="17">
        <f>D17/B17</f>
        <v>-4.00796812749004E-2</v>
      </c>
      <c r="F17" s="7"/>
      <c r="G17" s="9"/>
      <c r="H17" s="9"/>
      <c r="J17" s="19"/>
    </row>
    <row r="18" spans="1:10" x14ac:dyDescent="0.2">
      <c r="A18" s="13" t="s">
        <v>15</v>
      </c>
      <c r="B18" s="14">
        <v>2472</v>
      </c>
      <c r="C18" s="18">
        <v>3837</v>
      </c>
      <c r="D18" s="16">
        <f>C18-B18</f>
        <v>1365</v>
      </c>
      <c r="E18" s="17">
        <f>D18/B18</f>
        <v>0.55218446601941751</v>
      </c>
      <c r="F18" s="7"/>
      <c r="G18" s="9"/>
      <c r="H18" s="9"/>
    </row>
    <row r="19" spans="1:10" x14ac:dyDescent="0.2">
      <c r="A19" s="13" t="s">
        <v>16</v>
      </c>
      <c r="B19" s="20">
        <f>SUM(B16:B18)</f>
        <v>2746471.9995568097</v>
      </c>
      <c r="C19" s="20">
        <f>SUM(C16:C18)</f>
        <v>2624011</v>
      </c>
      <c r="D19" s="16">
        <f>C19-B19</f>
        <v>-122460.99955680966</v>
      </c>
      <c r="E19" s="17">
        <f>D19/B19</f>
        <v>-4.4588475533910724E-2</v>
      </c>
      <c r="G19" s="19"/>
    </row>
    <row r="20" spans="1:10" ht="13.5" customHeight="1" x14ac:dyDescent="0.2">
      <c r="G20" s="21"/>
      <c r="H20" s="21"/>
    </row>
    <row r="21" spans="1:10" ht="15.75" customHeight="1" x14ac:dyDescent="0.2">
      <c r="A21" s="301" t="s">
        <v>17</v>
      </c>
      <c r="B21" s="301"/>
      <c r="C21" s="301"/>
      <c r="D21" s="301"/>
    </row>
    <row r="22" spans="1:10" ht="13.5" customHeight="1" x14ac:dyDescent="0.2">
      <c r="A22" s="22"/>
      <c r="B22" s="22"/>
      <c r="C22" s="22"/>
      <c r="D22" s="22"/>
    </row>
    <row r="23" spans="1:10" ht="15" customHeight="1" x14ac:dyDescent="0.2">
      <c r="A23" s="23" t="s">
        <v>18</v>
      </c>
      <c r="B23" s="24">
        <v>220</v>
      </c>
      <c r="C23" s="24">
        <v>220</v>
      </c>
      <c r="D23" s="25">
        <f>C23-B23</f>
        <v>0</v>
      </c>
      <c r="E23" s="17">
        <f>D23/B23</f>
        <v>0</v>
      </c>
      <c r="G23" s="1" t="s">
        <v>19</v>
      </c>
    </row>
    <row r="24" spans="1:10" ht="15" customHeight="1" x14ac:dyDescent="0.2">
      <c r="A24" s="23" t="s">
        <v>20</v>
      </c>
      <c r="B24" s="24">
        <v>220</v>
      </c>
      <c r="C24" s="24">
        <v>220</v>
      </c>
      <c r="D24" s="25">
        <f>C24-B24</f>
        <v>0</v>
      </c>
      <c r="E24" s="17">
        <f>D24/B24</f>
        <v>0</v>
      </c>
      <c r="G24" s="1" t="s">
        <v>19</v>
      </c>
    </row>
    <row r="25" spans="1:10" ht="15" customHeight="1" x14ac:dyDescent="0.2">
      <c r="A25" s="23" t="s">
        <v>15</v>
      </c>
      <c r="B25" s="24">
        <v>302</v>
      </c>
      <c r="C25" s="24">
        <v>302</v>
      </c>
      <c r="D25" s="25">
        <f>C25-B25</f>
        <v>0</v>
      </c>
      <c r="E25" s="17">
        <f>D25/B25</f>
        <v>0</v>
      </c>
    </row>
    <row r="26" spans="1:10" ht="15" customHeight="1" x14ac:dyDescent="0.2">
      <c r="A26" s="301"/>
      <c r="B26" s="301"/>
      <c r="C26" s="301"/>
      <c r="D26" s="301"/>
      <c r="E26" s="26"/>
    </row>
    <row r="27" spans="1:10" ht="16.5" customHeight="1" x14ac:dyDescent="0.2">
      <c r="A27" s="302" t="s">
        <v>21</v>
      </c>
      <c r="B27" s="302"/>
      <c r="C27" s="302"/>
      <c r="D27" s="302"/>
      <c r="E27" s="26"/>
    </row>
    <row r="28" spans="1:10" ht="57.75" customHeight="1" x14ac:dyDescent="0.2">
      <c r="A28" s="12" t="s">
        <v>8</v>
      </c>
      <c r="B28" s="12" t="s">
        <v>22</v>
      </c>
      <c r="C28" s="12" t="s">
        <v>23</v>
      </c>
      <c r="D28" s="12" t="s">
        <v>24</v>
      </c>
      <c r="E28" s="27" t="s">
        <v>12</v>
      </c>
      <c r="G28" s="1" t="s">
        <v>19</v>
      </c>
    </row>
    <row r="29" spans="1:10" x14ac:dyDescent="0.2">
      <c r="A29" s="13" t="s">
        <v>18</v>
      </c>
      <c r="B29" s="24">
        <f>B16*B23</f>
        <v>382799999.90249813</v>
      </c>
      <c r="C29" s="28">
        <v>364411080</v>
      </c>
      <c r="D29" s="25">
        <f>C29-B29</f>
        <v>-18388919.902498126</v>
      </c>
      <c r="E29" s="17">
        <f>D29/B29</f>
        <v>-4.8037930792011269E-2</v>
      </c>
      <c r="G29" s="1" t="s">
        <v>19</v>
      </c>
      <c r="H29" s="1" t="s">
        <v>19</v>
      </c>
    </row>
    <row r="30" spans="1:10" x14ac:dyDescent="0.2">
      <c r="A30" s="13" t="s">
        <v>25</v>
      </c>
      <c r="B30" s="24">
        <f>B17*B24</f>
        <v>220880000</v>
      </c>
      <c r="C30" s="24">
        <v>212027200</v>
      </c>
      <c r="D30" s="25">
        <f>C30-B30</f>
        <v>-8852800</v>
      </c>
      <c r="E30" s="17">
        <f>D30/B30</f>
        <v>-4.00796812749004E-2</v>
      </c>
      <c r="G30" s="1" t="s">
        <v>19</v>
      </c>
      <c r="H30" s="1" t="s">
        <v>19</v>
      </c>
    </row>
    <row r="31" spans="1:10" x14ac:dyDescent="0.2">
      <c r="A31" s="13" t="s">
        <v>15</v>
      </c>
      <c r="B31" s="24">
        <f>B18*B25</f>
        <v>746544</v>
      </c>
      <c r="C31" s="24">
        <v>1158774</v>
      </c>
      <c r="D31" s="25">
        <f>C31-B31</f>
        <v>412230</v>
      </c>
      <c r="E31" s="17">
        <f>D31/B31</f>
        <v>0.55218446601941751</v>
      </c>
    </row>
    <row r="32" spans="1:10" ht="17.25" customHeight="1" x14ac:dyDescent="0.2">
      <c r="A32" s="13" t="s">
        <v>16</v>
      </c>
      <c r="B32" s="24">
        <f>SUM(B29:B31)</f>
        <v>604426543.90249813</v>
      </c>
      <c r="C32" s="24">
        <f>SUM(C29:C31)</f>
        <v>577597054</v>
      </c>
      <c r="D32" s="25">
        <f>C32-B32</f>
        <v>-26829489.902498126</v>
      </c>
      <c r="E32" s="17">
        <f>D32/B32</f>
        <v>-4.4388338290493858E-2</v>
      </c>
      <c r="G32" s="1" t="s">
        <v>19</v>
      </c>
    </row>
    <row r="33" spans="1:7" x14ac:dyDescent="0.2">
      <c r="A33" s="10"/>
      <c r="B33" s="10"/>
      <c r="C33" s="10"/>
      <c r="D33" s="10"/>
      <c r="E33" s="26"/>
      <c r="G33" s="1" t="s">
        <v>19</v>
      </c>
    </row>
    <row r="34" spans="1:7" ht="18" customHeight="1" x14ac:dyDescent="0.2">
      <c r="A34" s="303" t="s">
        <v>26</v>
      </c>
      <c r="B34" s="303"/>
      <c r="C34" s="303"/>
      <c r="D34" s="29"/>
      <c r="E34" s="30"/>
      <c r="G34" s="21"/>
    </row>
    <row r="35" spans="1:7" ht="18" customHeight="1" x14ac:dyDescent="0.2">
      <c r="A35" s="301" t="s">
        <v>27</v>
      </c>
      <c r="B35" s="301"/>
      <c r="C35" s="301"/>
      <c r="D35" s="301"/>
      <c r="E35" s="301"/>
      <c r="F35" s="301"/>
      <c r="G35" s="301"/>
    </row>
    <row r="36" spans="1:7" ht="43.5" customHeight="1" x14ac:dyDescent="0.2">
      <c r="A36" s="12" t="s">
        <v>28</v>
      </c>
      <c r="B36" s="12" t="s">
        <v>29</v>
      </c>
      <c r="C36" s="12" t="s">
        <v>30</v>
      </c>
      <c r="D36" s="12" t="s">
        <v>31</v>
      </c>
      <c r="E36" s="31" t="s">
        <v>32</v>
      </c>
      <c r="F36" s="12" t="s">
        <v>33</v>
      </c>
      <c r="G36" s="21"/>
    </row>
    <row r="37" spans="1:7" ht="12.95" customHeight="1" x14ac:dyDescent="0.2">
      <c r="A37" s="12">
        <v>1</v>
      </c>
      <c r="B37" s="12">
        <v>2</v>
      </c>
      <c r="C37" s="12">
        <v>3</v>
      </c>
      <c r="D37" s="12">
        <v>4</v>
      </c>
      <c r="E37" s="12" t="s">
        <v>34</v>
      </c>
      <c r="F37" s="12">
        <v>6</v>
      </c>
      <c r="G37" s="21"/>
    </row>
    <row r="38" spans="1:7" ht="12.95" customHeight="1" x14ac:dyDescent="0.2">
      <c r="A38" s="32">
        <v>1</v>
      </c>
      <c r="B38" s="33" t="s">
        <v>35</v>
      </c>
      <c r="C38" s="32">
        <v>2350</v>
      </c>
      <c r="D38" s="32">
        <v>2350</v>
      </c>
      <c r="E38" s="32">
        <f>C38-D38</f>
        <v>0</v>
      </c>
      <c r="F38" s="34">
        <f>E38/C38</f>
        <v>0</v>
      </c>
      <c r="G38" s="21"/>
    </row>
    <row r="39" spans="1:7" ht="12.95" customHeight="1" x14ac:dyDescent="0.2">
      <c r="A39" s="32">
        <v>2</v>
      </c>
      <c r="B39" s="33" t="s">
        <v>36</v>
      </c>
      <c r="C39" s="32">
        <v>2196</v>
      </c>
      <c r="D39" s="32">
        <v>2196</v>
      </c>
      <c r="E39" s="32">
        <f t="shared" ref="E39:E51" si="0">C39-D39</f>
        <v>0</v>
      </c>
      <c r="F39" s="34">
        <f t="shared" ref="F39:F51" si="1">E39/C39</f>
        <v>0</v>
      </c>
      <c r="G39" s="21"/>
    </row>
    <row r="40" spans="1:7" ht="12.95" customHeight="1" x14ac:dyDescent="0.2">
      <c r="A40" s="32">
        <v>3</v>
      </c>
      <c r="B40" s="33" t="s">
        <v>37</v>
      </c>
      <c r="C40" s="32">
        <v>3230</v>
      </c>
      <c r="D40" s="32">
        <v>3230</v>
      </c>
      <c r="E40" s="32">
        <f t="shared" si="0"/>
        <v>0</v>
      </c>
      <c r="F40" s="34">
        <f t="shared" si="1"/>
        <v>0</v>
      </c>
      <c r="G40" s="21"/>
    </row>
    <row r="41" spans="1:7" ht="12.95" customHeight="1" x14ac:dyDescent="0.2">
      <c r="A41" s="32">
        <v>4</v>
      </c>
      <c r="B41" s="33" t="s">
        <v>38</v>
      </c>
      <c r="C41" s="32">
        <v>3309</v>
      </c>
      <c r="D41" s="32">
        <v>3309</v>
      </c>
      <c r="E41" s="32">
        <f t="shared" si="0"/>
        <v>0</v>
      </c>
      <c r="F41" s="34">
        <f t="shared" si="1"/>
        <v>0</v>
      </c>
      <c r="G41" s="21"/>
    </row>
    <row r="42" spans="1:7" ht="12.95" customHeight="1" x14ac:dyDescent="0.2">
      <c r="A42" s="32">
        <v>5</v>
      </c>
      <c r="B42" s="33" t="s">
        <v>39</v>
      </c>
      <c r="C42" s="32">
        <v>2550</v>
      </c>
      <c r="D42" s="32">
        <v>2550</v>
      </c>
      <c r="E42" s="32">
        <f t="shared" si="0"/>
        <v>0</v>
      </c>
      <c r="F42" s="34">
        <f t="shared" si="1"/>
        <v>0</v>
      </c>
      <c r="G42" s="21"/>
    </row>
    <row r="43" spans="1:7" ht="12.95" customHeight="1" x14ac:dyDescent="0.2">
      <c r="A43" s="32">
        <v>6</v>
      </c>
      <c r="B43" s="33" t="s">
        <v>40</v>
      </c>
      <c r="C43" s="32">
        <v>2207</v>
      </c>
      <c r="D43" s="32">
        <v>2207</v>
      </c>
      <c r="E43" s="32">
        <f t="shared" si="0"/>
        <v>0</v>
      </c>
      <c r="F43" s="34">
        <f t="shared" si="1"/>
        <v>0</v>
      </c>
      <c r="G43" s="21"/>
    </row>
    <row r="44" spans="1:7" ht="12.95" customHeight="1" x14ac:dyDescent="0.2">
      <c r="A44" s="32">
        <v>7</v>
      </c>
      <c r="B44" s="33" t="s">
        <v>41</v>
      </c>
      <c r="C44" s="32">
        <v>2721</v>
      </c>
      <c r="D44" s="32">
        <v>2721</v>
      </c>
      <c r="E44" s="32">
        <f t="shared" si="0"/>
        <v>0</v>
      </c>
      <c r="F44" s="34">
        <f t="shared" si="1"/>
        <v>0</v>
      </c>
      <c r="G44" s="21"/>
    </row>
    <row r="45" spans="1:7" ht="12.95" customHeight="1" x14ac:dyDescent="0.2">
      <c r="A45" s="32">
        <v>8</v>
      </c>
      <c r="B45" s="33" t="s">
        <v>42</v>
      </c>
      <c r="C45" s="32">
        <v>2595</v>
      </c>
      <c r="D45" s="32">
        <v>2595</v>
      </c>
      <c r="E45" s="32">
        <f t="shared" si="0"/>
        <v>0</v>
      </c>
      <c r="F45" s="34">
        <f t="shared" si="1"/>
        <v>0</v>
      </c>
      <c r="G45" s="21"/>
    </row>
    <row r="46" spans="1:7" ht="12.95" customHeight="1" x14ac:dyDescent="0.2">
      <c r="A46" s="32">
        <v>9</v>
      </c>
      <c r="B46" s="33" t="s">
        <v>43</v>
      </c>
      <c r="C46" s="32">
        <v>2686</v>
      </c>
      <c r="D46" s="32">
        <v>2686</v>
      </c>
      <c r="E46" s="32">
        <f t="shared" si="0"/>
        <v>0</v>
      </c>
      <c r="F46" s="34">
        <f t="shared" si="1"/>
        <v>0</v>
      </c>
      <c r="G46" s="21" t="s">
        <v>19</v>
      </c>
    </row>
    <row r="47" spans="1:7" ht="12.95" customHeight="1" x14ac:dyDescent="0.2">
      <c r="A47" s="32">
        <v>10</v>
      </c>
      <c r="B47" s="33" t="s">
        <v>44</v>
      </c>
      <c r="C47" s="32">
        <v>3741</v>
      </c>
      <c r="D47" s="32">
        <v>3741</v>
      </c>
      <c r="E47" s="32">
        <f t="shared" si="0"/>
        <v>0</v>
      </c>
      <c r="F47" s="34">
        <f t="shared" si="1"/>
        <v>0</v>
      </c>
      <c r="G47" s="21"/>
    </row>
    <row r="48" spans="1:7" ht="12.95" customHeight="1" x14ac:dyDescent="0.2">
      <c r="A48" s="35">
        <v>11</v>
      </c>
      <c r="B48" s="33" t="s">
        <v>45</v>
      </c>
      <c r="C48" s="32">
        <v>2660</v>
      </c>
      <c r="D48" s="32">
        <v>2660</v>
      </c>
      <c r="E48" s="32">
        <f t="shared" si="0"/>
        <v>0</v>
      </c>
      <c r="F48" s="34">
        <f t="shared" si="1"/>
        <v>0</v>
      </c>
      <c r="G48" s="21"/>
    </row>
    <row r="49" spans="1:8" ht="12.95" customHeight="1" x14ac:dyDescent="0.2">
      <c r="A49" s="32">
        <v>12</v>
      </c>
      <c r="B49" s="33" t="s">
        <v>46</v>
      </c>
      <c r="C49" s="32">
        <v>2687</v>
      </c>
      <c r="D49" s="32">
        <v>2687</v>
      </c>
      <c r="E49" s="32">
        <f t="shared" si="0"/>
        <v>0</v>
      </c>
      <c r="F49" s="34">
        <f t="shared" si="1"/>
        <v>0</v>
      </c>
      <c r="G49" s="21"/>
    </row>
    <row r="50" spans="1:8" ht="12.95" customHeight="1" x14ac:dyDescent="0.2">
      <c r="A50" s="32">
        <v>13</v>
      </c>
      <c r="B50" s="33" t="s">
        <v>47</v>
      </c>
      <c r="C50" s="32">
        <v>1944</v>
      </c>
      <c r="D50" s="32">
        <v>1944</v>
      </c>
      <c r="E50" s="32">
        <f t="shared" si="0"/>
        <v>0</v>
      </c>
      <c r="F50" s="34">
        <f t="shared" si="1"/>
        <v>0</v>
      </c>
      <c r="G50" s="21"/>
    </row>
    <row r="51" spans="1:8" ht="17.25" customHeight="1" x14ac:dyDescent="0.25">
      <c r="A51" s="36"/>
      <c r="B51" s="37" t="s">
        <v>48</v>
      </c>
      <c r="C51" s="38">
        <v>34876</v>
      </c>
      <c r="D51" s="38">
        <v>34876</v>
      </c>
      <c r="E51" s="39">
        <f t="shared" si="0"/>
        <v>0</v>
      </c>
      <c r="F51" s="40">
        <f t="shared" si="1"/>
        <v>0</v>
      </c>
      <c r="G51" s="21"/>
    </row>
    <row r="52" spans="1:8" ht="12.95" customHeight="1" x14ac:dyDescent="0.2">
      <c r="A52" s="41"/>
      <c r="B52" s="42"/>
      <c r="C52" s="43"/>
      <c r="D52" s="43"/>
      <c r="E52" s="43"/>
      <c r="F52" s="44"/>
      <c r="G52" s="21"/>
    </row>
    <row r="53" spans="1:8" ht="12.95" customHeight="1" x14ac:dyDescent="0.2">
      <c r="A53" s="301" t="s">
        <v>49</v>
      </c>
      <c r="B53" s="301"/>
      <c r="C53" s="301"/>
      <c r="D53" s="301"/>
      <c r="E53" s="301"/>
      <c r="F53" s="301"/>
      <c r="G53" s="301"/>
      <c r="H53" s="301"/>
    </row>
    <row r="54" spans="1:8" ht="45.75" customHeight="1" x14ac:dyDescent="0.2">
      <c r="A54" s="12" t="s">
        <v>28</v>
      </c>
      <c r="B54" s="12" t="s">
        <v>29</v>
      </c>
      <c r="C54" s="12" t="s">
        <v>30</v>
      </c>
      <c r="D54" s="12" t="s">
        <v>31</v>
      </c>
      <c r="E54" s="31" t="s">
        <v>32</v>
      </c>
      <c r="F54" s="12" t="s">
        <v>33</v>
      </c>
      <c r="G54" s="21"/>
    </row>
    <row r="55" spans="1:8" ht="12.95" customHeight="1" x14ac:dyDescent="0.2">
      <c r="A55" s="12">
        <v>1</v>
      </c>
      <c r="B55" s="12">
        <v>2</v>
      </c>
      <c r="C55" s="12">
        <v>3</v>
      </c>
      <c r="D55" s="12">
        <v>4</v>
      </c>
      <c r="E55" s="12" t="s">
        <v>34</v>
      </c>
      <c r="F55" s="12">
        <v>6</v>
      </c>
      <c r="G55" s="21"/>
    </row>
    <row r="56" spans="1:8" ht="12.95" customHeight="1" x14ac:dyDescent="0.2">
      <c r="A56" s="32">
        <v>1</v>
      </c>
      <c r="B56" s="45" t="s">
        <v>35</v>
      </c>
      <c r="C56" s="32">
        <v>425</v>
      </c>
      <c r="D56" s="32">
        <v>425</v>
      </c>
      <c r="E56" s="32">
        <f>C56-D56</f>
        <v>0</v>
      </c>
      <c r="F56" s="32">
        <v>0</v>
      </c>
      <c r="G56" s="21"/>
    </row>
    <row r="57" spans="1:8" ht="12.95" customHeight="1" x14ac:dyDescent="0.2">
      <c r="A57" s="32">
        <v>2</v>
      </c>
      <c r="B57" s="45" t="s">
        <v>36</v>
      </c>
      <c r="C57" s="32">
        <v>233</v>
      </c>
      <c r="D57" s="32">
        <v>233</v>
      </c>
      <c r="E57" s="32">
        <f t="shared" ref="E57:E69" si="2">C57-D57</f>
        <v>0</v>
      </c>
      <c r="F57" s="32">
        <v>0</v>
      </c>
      <c r="G57" s="21"/>
    </row>
    <row r="58" spans="1:8" ht="12.95" customHeight="1" x14ac:dyDescent="0.2">
      <c r="A58" s="32">
        <v>3</v>
      </c>
      <c r="B58" s="45" t="s">
        <v>37</v>
      </c>
      <c r="C58" s="32">
        <v>299</v>
      </c>
      <c r="D58" s="32">
        <v>299</v>
      </c>
      <c r="E58" s="32">
        <f t="shared" si="2"/>
        <v>0</v>
      </c>
      <c r="F58" s="32">
        <v>0</v>
      </c>
      <c r="G58" s="21"/>
    </row>
    <row r="59" spans="1:8" ht="12.95" customHeight="1" x14ac:dyDescent="0.2">
      <c r="A59" s="32">
        <v>4</v>
      </c>
      <c r="B59" s="45" t="s">
        <v>38</v>
      </c>
      <c r="C59" s="32">
        <v>374</v>
      </c>
      <c r="D59" s="32">
        <v>374</v>
      </c>
      <c r="E59" s="32">
        <f t="shared" si="2"/>
        <v>0</v>
      </c>
      <c r="F59" s="32">
        <v>0</v>
      </c>
      <c r="G59" s="21"/>
      <c r="H59" s="1" t="s">
        <v>19</v>
      </c>
    </row>
    <row r="60" spans="1:8" ht="12.95" customHeight="1" x14ac:dyDescent="0.2">
      <c r="A60" s="32">
        <v>5</v>
      </c>
      <c r="B60" s="45" t="s">
        <v>39</v>
      </c>
      <c r="C60" s="32">
        <v>247</v>
      </c>
      <c r="D60" s="32">
        <v>247</v>
      </c>
      <c r="E60" s="32">
        <f t="shared" si="2"/>
        <v>0</v>
      </c>
      <c r="F60" s="32">
        <v>0</v>
      </c>
      <c r="G60" s="21"/>
    </row>
    <row r="61" spans="1:8" ht="12.95" customHeight="1" x14ac:dyDescent="0.2">
      <c r="A61" s="32">
        <v>6</v>
      </c>
      <c r="B61" s="45" t="s">
        <v>40</v>
      </c>
      <c r="C61" s="32">
        <v>476</v>
      </c>
      <c r="D61" s="32">
        <v>476</v>
      </c>
      <c r="E61" s="32">
        <f t="shared" si="2"/>
        <v>0</v>
      </c>
      <c r="F61" s="32">
        <v>0</v>
      </c>
      <c r="G61" s="21"/>
    </row>
    <row r="62" spans="1:8" ht="12.95" customHeight="1" x14ac:dyDescent="0.2">
      <c r="A62" s="32">
        <v>7</v>
      </c>
      <c r="B62" s="45" t="s">
        <v>41</v>
      </c>
      <c r="C62" s="32">
        <v>316</v>
      </c>
      <c r="D62" s="32">
        <v>316</v>
      </c>
      <c r="E62" s="32">
        <f t="shared" si="2"/>
        <v>0</v>
      </c>
      <c r="F62" s="32">
        <v>0</v>
      </c>
      <c r="G62" s="21"/>
    </row>
    <row r="63" spans="1:8" ht="12.95" customHeight="1" x14ac:dyDescent="0.2">
      <c r="A63" s="32">
        <v>8</v>
      </c>
      <c r="B63" s="45" t="s">
        <v>42</v>
      </c>
      <c r="C63" s="32">
        <v>347</v>
      </c>
      <c r="D63" s="32">
        <v>347</v>
      </c>
      <c r="E63" s="32">
        <f t="shared" si="2"/>
        <v>0</v>
      </c>
      <c r="F63" s="32">
        <v>0</v>
      </c>
      <c r="G63" s="21"/>
    </row>
    <row r="64" spans="1:8" ht="12.95" customHeight="1" x14ac:dyDescent="0.2">
      <c r="A64" s="32">
        <v>9</v>
      </c>
      <c r="B64" s="45" t="s">
        <v>43</v>
      </c>
      <c r="C64" s="32">
        <v>365</v>
      </c>
      <c r="D64" s="32">
        <v>365</v>
      </c>
      <c r="E64" s="32">
        <f t="shared" si="2"/>
        <v>0</v>
      </c>
      <c r="F64" s="32">
        <v>0</v>
      </c>
      <c r="G64" s="21"/>
    </row>
    <row r="65" spans="1:8" ht="12.95" customHeight="1" x14ac:dyDescent="0.2">
      <c r="A65" s="32">
        <v>10</v>
      </c>
      <c r="B65" s="45" t="s">
        <v>44</v>
      </c>
      <c r="C65" s="32">
        <v>451</v>
      </c>
      <c r="D65" s="32">
        <v>451</v>
      </c>
      <c r="E65" s="32">
        <f t="shared" si="2"/>
        <v>0</v>
      </c>
      <c r="F65" s="32">
        <v>0</v>
      </c>
      <c r="G65" s="21"/>
    </row>
    <row r="66" spans="1:8" ht="12.95" customHeight="1" x14ac:dyDescent="0.2">
      <c r="A66" s="32">
        <v>11</v>
      </c>
      <c r="B66" s="45" t="s">
        <v>45</v>
      </c>
      <c r="C66" s="32">
        <v>328</v>
      </c>
      <c r="D66" s="32">
        <v>328</v>
      </c>
      <c r="E66" s="32">
        <f t="shared" si="2"/>
        <v>0</v>
      </c>
      <c r="F66" s="32">
        <v>0</v>
      </c>
      <c r="G66" s="21"/>
    </row>
    <row r="67" spans="1:8" ht="12.95" customHeight="1" x14ac:dyDescent="0.2">
      <c r="A67" s="32">
        <v>12</v>
      </c>
      <c r="B67" s="45" t="s">
        <v>46</v>
      </c>
      <c r="C67" s="32">
        <v>603</v>
      </c>
      <c r="D67" s="32">
        <v>603</v>
      </c>
      <c r="E67" s="32">
        <f t="shared" si="2"/>
        <v>0</v>
      </c>
      <c r="F67" s="32">
        <v>0</v>
      </c>
      <c r="G67" s="21"/>
    </row>
    <row r="68" spans="1:8" ht="12.95" customHeight="1" x14ac:dyDescent="0.2">
      <c r="A68" s="32">
        <v>13</v>
      </c>
      <c r="B68" s="45" t="s">
        <v>47</v>
      </c>
      <c r="C68" s="32">
        <v>467</v>
      </c>
      <c r="D68" s="32">
        <v>467</v>
      </c>
      <c r="E68" s="32">
        <f t="shared" si="2"/>
        <v>0</v>
      </c>
      <c r="F68" s="32">
        <v>0</v>
      </c>
      <c r="G68" s="21"/>
      <c r="H68" s="1" t="s">
        <v>19</v>
      </c>
    </row>
    <row r="69" spans="1:8" ht="12.95" customHeight="1" x14ac:dyDescent="0.2">
      <c r="A69" s="36"/>
      <c r="B69" s="37" t="s">
        <v>48</v>
      </c>
      <c r="C69" s="39">
        <v>4931</v>
      </c>
      <c r="D69" s="39">
        <v>4931</v>
      </c>
      <c r="E69" s="39">
        <f t="shared" si="2"/>
        <v>0</v>
      </c>
      <c r="F69" s="39">
        <v>0</v>
      </c>
      <c r="G69" s="21"/>
    </row>
    <row r="70" spans="1:8" ht="12.95" customHeight="1" x14ac:dyDescent="0.2">
      <c r="A70" s="46"/>
      <c r="B70" s="47"/>
      <c r="C70" s="43"/>
      <c r="D70" s="43"/>
      <c r="E70" s="48"/>
      <c r="F70" s="49"/>
      <c r="G70" s="21"/>
    </row>
    <row r="71" spans="1:8" ht="12.95" customHeight="1" x14ac:dyDescent="0.2">
      <c r="A71" s="46"/>
      <c r="B71" s="47"/>
      <c r="C71" s="43"/>
      <c r="D71" s="43"/>
      <c r="E71" s="48"/>
      <c r="F71" s="49"/>
      <c r="G71" s="21"/>
    </row>
    <row r="72" spans="1:8" ht="12.95" customHeight="1" x14ac:dyDescent="0.2">
      <c r="A72" s="301" t="s">
        <v>50</v>
      </c>
      <c r="B72" s="301"/>
      <c r="C72" s="301"/>
      <c r="D72" s="301"/>
      <c r="E72" s="301"/>
      <c r="F72" s="301"/>
      <c r="G72" s="301"/>
      <c r="H72" s="301"/>
    </row>
    <row r="73" spans="1:8" ht="45.75" customHeight="1" x14ac:dyDescent="0.2">
      <c r="A73" s="12" t="s">
        <v>28</v>
      </c>
      <c r="B73" s="12" t="s">
        <v>29</v>
      </c>
      <c r="C73" s="12" t="s">
        <v>30</v>
      </c>
      <c r="D73" s="12" t="s">
        <v>31</v>
      </c>
      <c r="E73" s="31" t="s">
        <v>32</v>
      </c>
      <c r="F73" s="12" t="s">
        <v>33</v>
      </c>
      <c r="G73" s="21"/>
    </row>
    <row r="74" spans="1:8" ht="15" customHeight="1" x14ac:dyDescent="0.2">
      <c r="A74" s="12">
        <v>1</v>
      </c>
      <c r="B74" s="12">
        <v>2</v>
      </c>
      <c r="C74" s="12">
        <v>3</v>
      </c>
      <c r="D74" s="12">
        <v>4</v>
      </c>
      <c r="E74" s="12" t="s">
        <v>34</v>
      </c>
      <c r="F74" s="12">
        <v>6</v>
      </c>
      <c r="G74" s="21"/>
    </row>
    <row r="75" spans="1:8" ht="12.95" customHeight="1" x14ac:dyDescent="0.2">
      <c r="A75" s="50">
        <v>1</v>
      </c>
      <c r="B75" s="33" t="s">
        <v>35</v>
      </c>
      <c r="C75" s="50">
        <v>379</v>
      </c>
      <c r="D75" s="50">
        <v>379</v>
      </c>
      <c r="E75" s="32">
        <f>C75-D75</f>
        <v>0</v>
      </c>
      <c r="F75" s="51">
        <f>E75/C75</f>
        <v>0</v>
      </c>
      <c r="G75" s="21"/>
    </row>
    <row r="76" spans="1:8" ht="12.95" customHeight="1" x14ac:dyDescent="0.2">
      <c r="A76" s="50">
        <v>2</v>
      </c>
      <c r="B76" s="33" t="s">
        <v>36</v>
      </c>
      <c r="C76" s="50">
        <v>272</v>
      </c>
      <c r="D76" s="50">
        <v>272</v>
      </c>
      <c r="E76" s="32">
        <f>C76-D76</f>
        <v>0</v>
      </c>
      <c r="F76" s="51">
        <f>E76/C76</f>
        <v>0</v>
      </c>
      <c r="G76" s="21"/>
    </row>
    <row r="77" spans="1:8" ht="12.95" customHeight="1" x14ac:dyDescent="0.2">
      <c r="A77" s="50">
        <v>3</v>
      </c>
      <c r="B77" s="33" t="s">
        <v>37</v>
      </c>
      <c r="C77" s="50">
        <v>334</v>
      </c>
      <c r="D77" s="50">
        <v>334</v>
      </c>
      <c r="E77" s="32">
        <f>C77-D77</f>
        <v>0</v>
      </c>
      <c r="F77" s="51">
        <f>E77/C77</f>
        <v>0</v>
      </c>
      <c r="G77" s="21"/>
    </row>
    <row r="78" spans="1:8" ht="12.95" customHeight="1" x14ac:dyDescent="0.2">
      <c r="A78" s="50">
        <v>4</v>
      </c>
      <c r="B78" s="33" t="s">
        <v>38</v>
      </c>
      <c r="C78" s="50">
        <v>581</v>
      </c>
      <c r="D78" s="50">
        <v>581</v>
      </c>
      <c r="E78" s="32">
        <f>C78-D78</f>
        <v>0</v>
      </c>
      <c r="F78" s="51">
        <f>E78/C78</f>
        <v>0</v>
      </c>
      <c r="G78" s="21"/>
    </row>
    <row r="79" spans="1:8" ht="12.95" customHeight="1" x14ac:dyDescent="0.2">
      <c r="A79" s="32">
        <v>5</v>
      </c>
      <c r="B79" s="45" t="s">
        <v>39</v>
      </c>
      <c r="C79" s="32">
        <v>445</v>
      </c>
      <c r="D79" s="32">
        <v>445</v>
      </c>
      <c r="E79" s="32">
        <f t="shared" ref="E79:E87" si="3">C79-D79</f>
        <v>0</v>
      </c>
      <c r="F79" s="34">
        <f t="shared" ref="F79:F87" si="4">E79/C79</f>
        <v>0</v>
      </c>
      <c r="G79" s="21"/>
    </row>
    <row r="80" spans="1:8" ht="12.95" customHeight="1" x14ac:dyDescent="0.2">
      <c r="A80" s="32">
        <v>6</v>
      </c>
      <c r="B80" s="45" t="s">
        <v>40</v>
      </c>
      <c r="C80" s="32">
        <v>437</v>
      </c>
      <c r="D80" s="32">
        <v>437</v>
      </c>
      <c r="E80" s="32">
        <f t="shared" si="3"/>
        <v>0</v>
      </c>
      <c r="F80" s="34">
        <f t="shared" si="4"/>
        <v>0</v>
      </c>
      <c r="G80" s="21"/>
      <c r="H80" s="1" t="s">
        <v>19</v>
      </c>
    </row>
    <row r="81" spans="1:8" ht="12.95" customHeight="1" x14ac:dyDescent="0.2">
      <c r="A81" s="32">
        <v>7</v>
      </c>
      <c r="B81" s="45" t="s">
        <v>41</v>
      </c>
      <c r="C81" s="32">
        <v>460</v>
      </c>
      <c r="D81" s="32">
        <v>460</v>
      </c>
      <c r="E81" s="32">
        <f t="shared" si="3"/>
        <v>0</v>
      </c>
      <c r="F81" s="34">
        <f t="shared" si="4"/>
        <v>0</v>
      </c>
      <c r="G81" s="21"/>
      <c r="H81" s="1" t="s">
        <v>19</v>
      </c>
    </row>
    <row r="82" spans="1:8" ht="12.95" customHeight="1" x14ac:dyDescent="0.2">
      <c r="A82" s="32">
        <v>8</v>
      </c>
      <c r="B82" s="45" t="s">
        <v>42</v>
      </c>
      <c r="C82" s="32">
        <v>425</v>
      </c>
      <c r="D82" s="32">
        <v>425</v>
      </c>
      <c r="E82" s="32">
        <f t="shared" si="3"/>
        <v>0</v>
      </c>
      <c r="F82" s="34">
        <f t="shared" si="4"/>
        <v>0</v>
      </c>
      <c r="G82" s="21"/>
    </row>
    <row r="83" spans="1:8" ht="12.95" customHeight="1" x14ac:dyDescent="0.2">
      <c r="A83" s="32">
        <v>9</v>
      </c>
      <c r="B83" s="45" t="s">
        <v>43</v>
      </c>
      <c r="C83" s="32">
        <v>374</v>
      </c>
      <c r="D83" s="32">
        <v>374</v>
      </c>
      <c r="E83" s="32">
        <f t="shared" si="3"/>
        <v>0</v>
      </c>
      <c r="F83" s="34">
        <f t="shared" si="4"/>
        <v>0</v>
      </c>
      <c r="G83" s="21"/>
    </row>
    <row r="84" spans="1:8" ht="12.95" customHeight="1" x14ac:dyDescent="0.2">
      <c r="A84" s="32">
        <v>10</v>
      </c>
      <c r="B84" s="45" t="s">
        <v>44</v>
      </c>
      <c r="C84" s="32">
        <v>624</v>
      </c>
      <c r="D84" s="32">
        <v>624</v>
      </c>
      <c r="E84" s="32">
        <f t="shared" si="3"/>
        <v>0</v>
      </c>
      <c r="F84" s="34">
        <f t="shared" si="4"/>
        <v>0</v>
      </c>
      <c r="G84" s="21"/>
    </row>
    <row r="85" spans="1:8" ht="12.95" customHeight="1" x14ac:dyDescent="0.2">
      <c r="A85" s="32">
        <v>11</v>
      </c>
      <c r="B85" s="45" t="s">
        <v>45</v>
      </c>
      <c r="C85" s="32">
        <v>381</v>
      </c>
      <c r="D85" s="32">
        <v>381</v>
      </c>
      <c r="E85" s="32">
        <f t="shared" si="3"/>
        <v>0</v>
      </c>
      <c r="F85" s="34">
        <f t="shared" si="4"/>
        <v>0</v>
      </c>
      <c r="G85" s="21"/>
    </row>
    <row r="86" spans="1:8" ht="12.95" customHeight="1" x14ac:dyDescent="0.2">
      <c r="A86" s="32">
        <v>12</v>
      </c>
      <c r="B86" s="45" t="s">
        <v>46</v>
      </c>
      <c r="C86" s="32">
        <v>528</v>
      </c>
      <c r="D86" s="32">
        <v>528</v>
      </c>
      <c r="E86" s="32">
        <f t="shared" si="3"/>
        <v>0</v>
      </c>
      <c r="F86" s="34">
        <f t="shared" si="4"/>
        <v>0</v>
      </c>
      <c r="G86" s="21"/>
    </row>
    <row r="87" spans="1:8" ht="12.95" customHeight="1" x14ac:dyDescent="0.2">
      <c r="A87" s="32">
        <v>13</v>
      </c>
      <c r="B87" s="45" t="s">
        <v>47</v>
      </c>
      <c r="C87" s="32">
        <v>458</v>
      </c>
      <c r="D87" s="32">
        <v>458</v>
      </c>
      <c r="E87" s="32">
        <f t="shared" si="3"/>
        <v>0</v>
      </c>
      <c r="F87" s="34">
        <f t="shared" si="4"/>
        <v>0</v>
      </c>
      <c r="G87" s="21"/>
    </row>
    <row r="88" spans="1:8" ht="17.25" customHeight="1" x14ac:dyDescent="0.25">
      <c r="A88" s="52"/>
      <c r="B88" s="53" t="s">
        <v>48</v>
      </c>
      <c r="C88" s="38">
        <v>5698</v>
      </c>
      <c r="D88" s="38">
        <v>5698</v>
      </c>
      <c r="E88" s="39">
        <f>C88-D88</f>
        <v>0</v>
      </c>
      <c r="F88" s="54">
        <f>E88/C88</f>
        <v>0</v>
      </c>
      <c r="G88" s="21"/>
    </row>
    <row r="89" spans="1:8" ht="12.95" customHeight="1" x14ac:dyDescent="0.2">
      <c r="A89" s="46"/>
      <c r="B89" s="47"/>
      <c r="C89" s="43"/>
      <c r="D89" s="43"/>
      <c r="E89" s="48"/>
      <c r="F89" s="49"/>
      <c r="G89" s="21"/>
    </row>
    <row r="90" spans="1:8" ht="12.95" customHeight="1" x14ac:dyDescent="0.2">
      <c r="A90" s="46"/>
      <c r="B90" s="47"/>
      <c r="C90" s="43"/>
      <c r="D90" s="43"/>
      <c r="E90" s="48"/>
      <c r="F90" s="49"/>
      <c r="G90" s="21"/>
    </row>
    <row r="91" spans="1:8" ht="12.95" customHeight="1" x14ac:dyDescent="0.2">
      <c r="A91" s="304" t="s">
        <v>51</v>
      </c>
      <c r="B91" s="304"/>
      <c r="C91" s="304"/>
      <c r="D91" s="304"/>
      <c r="E91" s="304"/>
      <c r="F91" s="304"/>
      <c r="G91" s="304"/>
    </row>
    <row r="92" spans="1:8" ht="64.5" customHeight="1" x14ac:dyDescent="0.2">
      <c r="A92" s="12" t="s">
        <v>28</v>
      </c>
      <c r="B92" s="12" t="s">
        <v>29</v>
      </c>
      <c r="C92" s="12" t="s">
        <v>52</v>
      </c>
      <c r="D92" s="55" t="s">
        <v>53</v>
      </c>
      <c r="E92" s="31" t="s">
        <v>11</v>
      </c>
      <c r="F92" s="12" t="s">
        <v>54</v>
      </c>
      <c r="G92" s="21"/>
    </row>
    <row r="93" spans="1:8" ht="12.95" customHeight="1" x14ac:dyDescent="0.2">
      <c r="A93" s="12">
        <v>1</v>
      </c>
      <c r="B93" s="12">
        <v>2</v>
      </c>
      <c r="C93" s="12">
        <v>3</v>
      </c>
      <c r="D93" s="12">
        <v>4</v>
      </c>
      <c r="E93" s="12" t="s">
        <v>55</v>
      </c>
      <c r="F93" s="12">
        <v>6</v>
      </c>
      <c r="G93" s="21"/>
    </row>
    <row r="94" spans="1:8" ht="12.95" customHeight="1" x14ac:dyDescent="0.2">
      <c r="A94" s="32">
        <v>1</v>
      </c>
      <c r="B94" s="45" t="s">
        <v>35</v>
      </c>
      <c r="C94" s="32">
        <v>110419</v>
      </c>
      <c r="D94" s="56">
        <v>104130</v>
      </c>
      <c r="E94" s="56">
        <f t="shared" ref="E94:E107" si="5">D94-C94</f>
        <v>-6289</v>
      </c>
      <c r="F94" s="34">
        <f t="shared" ref="F94:F107" si="6">E94/C94</f>
        <v>-5.6955777538285984E-2</v>
      </c>
      <c r="G94" s="57"/>
      <c r="H94" s="58"/>
    </row>
    <row r="95" spans="1:8" ht="12.95" customHeight="1" x14ac:dyDescent="0.2">
      <c r="A95" s="32">
        <v>2</v>
      </c>
      <c r="B95" s="45" t="s">
        <v>36</v>
      </c>
      <c r="C95" s="32">
        <v>91892</v>
      </c>
      <c r="D95" s="56">
        <v>86491</v>
      </c>
      <c r="E95" s="56">
        <f t="shared" si="5"/>
        <v>-5401</v>
      </c>
      <c r="F95" s="34">
        <f t="shared" si="6"/>
        <v>-5.87755190876246E-2</v>
      </c>
      <c r="G95" s="57"/>
      <c r="H95" s="58"/>
    </row>
    <row r="96" spans="1:8" ht="12.95" customHeight="1" x14ac:dyDescent="0.2">
      <c r="A96" s="32">
        <v>3</v>
      </c>
      <c r="B96" s="45" t="s">
        <v>37</v>
      </c>
      <c r="C96" s="32">
        <v>134338</v>
      </c>
      <c r="D96" s="56">
        <v>123351</v>
      </c>
      <c r="E96" s="56">
        <f t="shared" si="5"/>
        <v>-10987</v>
      </c>
      <c r="F96" s="34">
        <f t="shared" si="6"/>
        <v>-8.1786240676502558E-2</v>
      </c>
      <c r="G96" s="57"/>
      <c r="H96" s="58"/>
    </row>
    <row r="97" spans="1:8" ht="12.95" customHeight="1" x14ac:dyDescent="0.2">
      <c r="A97" s="32">
        <v>4</v>
      </c>
      <c r="B97" s="45" t="s">
        <v>38</v>
      </c>
      <c r="C97" s="32">
        <v>161316</v>
      </c>
      <c r="D97" s="56">
        <v>140618</v>
      </c>
      <c r="E97" s="56">
        <f t="shared" si="5"/>
        <v>-20698</v>
      </c>
      <c r="F97" s="34">
        <f t="shared" si="6"/>
        <v>-0.12830717349797913</v>
      </c>
      <c r="G97" s="57"/>
      <c r="H97" s="58"/>
    </row>
    <row r="98" spans="1:8" ht="12.95" customHeight="1" x14ac:dyDescent="0.2">
      <c r="A98" s="32">
        <v>5</v>
      </c>
      <c r="B98" s="45" t="s">
        <v>39</v>
      </c>
      <c r="C98" s="32">
        <v>127533</v>
      </c>
      <c r="D98" s="56">
        <v>119276</v>
      </c>
      <c r="E98" s="56">
        <f t="shared" si="5"/>
        <v>-8257</v>
      </c>
      <c r="F98" s="34">
        <f t="shared" si="6"/>
        <v>-6.474402703613967E-2</v>
      </c>
      <c r="G98" s="57"/>
      <c r="H98" s="58"/>
    </row>
    <row r="99" spans="1:8" s="59" customFormat="1" ht="12.95" customHeight="1" x14ac:dyDescent="0.2">
      <c r="A99" s="32">
        <v>6</v>
      </c>
      <c r="B99" s="45" t="s">
        <v>40</v>
      </c>
      <c r="C99" s="32">
        <v>130465</v>
      </c>
      <c r="D99" s="56">
        <v>126550</v>
      </c>
      <c r="E99" s="56">
        <f t="shared" si="5"/>
        <v>-3915</v>
      </c>
      <c r="F99" s="34">
        <f t="shared" si="6"/>
        <v>-3.0008048135515272E-2</v>
      </c>
      <c r="G99" s="57"/>
      <c r="H99" s="58"/>
    </row>
    <row r="100" spans="1:8" ht="12.95" customHeight="1" x14ac:dyDescent="0.2">
      <c r="A100" s="32">
        <v>7</v>
      </c>
      <c r="B100" s="45" t="s">
        <v>41</v>
      </c>
      <c r="C100" s="32">
        <v>163373</v>
      </c>
      <c r="D100" s="56">
        <v>145098</v>
      </c>
      <c r="E100" s="56">
        <f t="shared" si="5"/>
        <v>-18275</v>
      </c>
      <c r="F100" s="34">
        <f t="shared" si="6"/>
        <v>-0.11186058895900791</v>
      </c>
      <c r="G100" s="57"/>
      <c r="H100" s="58"/>
    </row>
    <row r="101" spans="1:8" ht="12.95" customHeight="1" x14ac:dyDescent="0.2">
      <c r="A101" s="32">
        <v>8</v>
      </c>
      <c r="B101" s="45" t="s">
        <v>42</v>
      </c>
      <c r="C101" s="32">
        <v>139273</v>
      </c>
      <c r="D101" s="56">
        <v>120807</v>
      </c>
      <c r="E101" s="56">
        <f t="shared" si="5"/>
        <v>-18466</v>
      </c>
      <c r="F101" s="34">
        <f t="shared" si="6"/>
        <v>-0.13258851320787232</v>
      </c>
      <c r="G101" s="57"/>
      <c r="H101" s="58"/>
    </row>
    <row r="102" spans="1:8" ht="12.95" customHeight="1" x14ac:dyDescent="0.2">
      <c r="A102" s="32">
        <v>9</v>
      </c>
      <c r="B102" s="45" t="s">
        <v>43</v>
      </c>
      <c r="C102" s="32">
        <v>120679</v>
      </c>
      <c r="D102" s="56">
        <v>119028</v>
      </c>
      <c r="E102" s="56">
        <f t="shared" si="5"/>
        <v>-1651</v>
      </c>
      <c r="F102" s="34">
        <f t="shared" si="6"/>
        <v>-1.3680922115695358E-2</v>
      </c>
      <c r="G102" s="57"/>
      <c r="H102" s="58"/>
    </row>
    <row r="103" spans="1:8" ht="12.95" customHeight="1" x14ac:dyDescent="0.2">
      <c r="A103" s="32">
        <v>10</v>
      </c>
      <c r="B103" s="45" t="s">
        <v>44</v>
      </c>
      <c r="C103" s="32">
        <v>153941</v>
      </c>
      <c r="D103" s="56">
        <v>140504</v>
      </c>
      <c r="E103" s="56">
        <f t="shared" si="5"/>
        <v>-13437</v>
      </c>
      <c r="F103" s="34">
        <f t="shared" si="6"/>
        <v>-8.7286687756997813E-2</v>
      </c>
      <c r="G103" s="57"/>
      <c r="H103" s="58" t="s">
        <v>19</v>
      </c>
    </row>
    <row r="104" spans="1:8" ht="12.95" customHeight="1" x14ac:dyDescent="0.2">
      <c r="A104" s="32">
        <v>11</v>
      </c>
      <c r="B104" s="45" t="s">
        <v>45</v>
      </c>
      <c r="C104" s="32">
        <v>122169</v>
      </c>
      <c r="D104" s="56">
        <v>116817</v>
      </c>
      <c r="E104" s="56">
        <f t="shared" si="5"/>
        <v>-5352</v>
      </c>
      <c r="F104" s="34">
        <f t="shared" si="6"/>
        <v>-4.3808167374702257E-2</v>
      </c>
      <c r="G104" s="57"/>
      <c r="H104" s="58"/>
    </row>
    <row r="105" spans="1:8" ht="12.95" customHeight="1" x14ac:dyDescent="0.2">
      <c r="A105" s="32">
        <v>12</v>
      </c>
      <c r="B105" s="45" t="s">
        <v>46</v>
      </c>
      <c r="C105" s="32">
        <v>141944</v>
      </c>
      <c r="D105" s="56">
        <v>110208</v>
      </c>
      <c r="E105" s="56">
        <f t="shared" si="5"/>
        <v>-31736</v>
      </c>
      <c r="F105" s="34">
        <f t="shared" si="6"/>
        <v>-0.22358113058671025</v>
      </c>
      <c r="G105" s="57"/>
      <c r="H105" s="58"/>
    </row>
    <row r="106" spans="1:8" ht="12.95" customHeight="1" x14ac:dyDescent="0.2">
      <c r="A106" s="32">
        <v>13</v>
      </c>
      <c r="B106" s="45" t="s">
        <v>47</v>
      </c>
      <c r="C106" s="32">
        <v>206459</v>
      </c>
      <c r="D106" s="56">
        <v>203536</v>
      </c>
      <c r="E106" s="56">
        <f t="shared" si="5"/>
        <v>-2923</v>
      </c>
      <c r="F106" s="34">
        <f t="shared" si="6"/>
        <v>-1.4157774667125192E-2</v>
      </c>
      <c r="G106" s="57"/>
      <c r="H106" s="58"/>
    </row>
    <row r="107" spans="1:8" ht="12.95" customHeight="1" x14ac:dyDescent="0.2">
      <c r="A107" s="52"/>
      <c r="B107" s="53" t="s">
        <v>48</v>
      </c>
      <c r="C107" s="12">
        <v>1803801</v>
      </c>
      <c r="D107" s="60">
        <v>1656414</v>
      </c>
      <c r="E107" s="60">
        <f t="shared" si="5"/>
        <v>-147387</v>
      </c>
      <c r="F107" s="54">
        <f t="shared" si="6"/>
        <v>-8.1709124232662023E-2</v>
      </c>
      <c r="G107" s="21"/>
      <c r="H107" s="1" t="s">
        <v>19</v>
      </c>
    </row>
    <row r="108" spans="1:8" ht="12.95" customHeight="1" x14ac:dyDescent="0.2">
      <c r="A108" s="41"/>
      <c r="B108" s="42"/>
      <c r="C108" s="43"/>
      <c r="D108" s="43"/>
      <c r="E108" s="43"/>
      <c r="F108" s="44"/>
      <c r="G108" s="21"/>
    </row>
    <row r="109" spans="1:8" ht="15.75" customHeight="1" x14ac:dyDescent="0.2">
      <c r="A109" s="301" t="s">
        <v>56</v>
      </c>
      <c r="B109" s="301"/>
      <c r="C109" s="301"/>
      <c r="D109" s="301"/>
      <c r="E109" s="301"/>
      <c r="F109" s="301"/>
      <c r="G109" s="21"/>
    </row>
    <row r="110" spans="1:8" ht="75.75" customHeight="1" x14ac:dyDescent="0.2">
      <c r="A110" s="12" t="s">
        <v>28</v>
      </c>
      <c r="B110" s="12" t="s">
        <v>29</v>
      </c>
      <c r="C110" s="12" t="s">
        <v>52</v>
      </c>
      <c r="D110" s="12" t="s">
        <v>53</v>
      </c>
      <c r="E110" s="31" t="s">
        <v>11</v>
      </c>
      <c r="F110" s="12" t="s">
        <v>54</v>
      </c>
      <c r="G110" s="21"/>
    </row>
    <row r="111" spans="1:8" ht="12.95" customHeight="1" x14ac:dyDescent="0.2">
      <c r="A111" s="12">
        <v>1</v>
      </c>
      <c r="B111" s="12">
        <v>2</v>
      </c>
      <c r="C111" s="12">
        <v>3</v>
      </c>
      <c r="D111" s="12">
        <v>4</v>
      </c>
      <c r="E111" s="12" t="s">
        <v>55</v>
      </c>
      <c r="F111" s="12">
        <v>6</v>
      </c>
      <c r="G111" s="21"/>
    </row>
    <row r="112" spans="1:8" ht="12.95" customHeight="1" x14ac:dyDescent="0.2">
      <c r="A112" s="32">
        <v>1</v>
      </c>
      <c r="B112" s="45" t="s">
        <v>35</v>
      </c>
      <c r="C112" s="32">
        <v>73279</v>
      </c>
      <c r="D112" s="56">
        <v>62207</v>
      </c>
      <c r="E112" s="56">
        <f t="shared" ref="E112:E125" si="7">D112-C112</f>
        <v>-11072</v>
      </c>
      <c r="F112" s="34">
        <f t="shared" ref="F112:F125" si="8">E112/C112</f>
        <v>-0.1510937649258314</v>
      </c>
      <c r="G112" s="21"/>
    </row>
    <row r="113" spans="1:8" ht="12.95" customHeight="1" x14ac:dyDescent="0.2">
      <c r="A113" s="32">
        <v>2</v>
      </c>
      <c r="B113" s="45" t="s">
        <v>36</v>
      </c>
      <c r="C113" s="32">
        <v>60236</v>
      </c>
      <c r="D113" s="56">
        <v>59900</v>
      </c>
      <c r="E113" s="56">
        <f t="shared" si="7"/>
        <v>-336</v>
      </c>
      <c r="F113" s="34">
        <f t="shared" si="8"/>
        <v>-5.5780596321136858E-3</v>
      </c>
      <c r="G113" s="21"/>
    </row>
    <row r="114" spans="1:8" ht="12.95" customHeight="1" x14ac:dyDescent="0.2">
      <c r="A114" s="32">
        <v>3</v>
      </c>
      <c r="B114" s="45" t="s">
        <v>37</v>
      </c>
      <c r="C114" s="32">
        <v>76971</v>
      </c>
      <c r="D114" s="56">
        <v>58597</v>
      </c>
      <c r="E114" s="56">
        <f t="shared" si="7"/>
        <v>-18374</v>
      </c>
      <c r="F114" s="34">
        <f t="shared" si="8"/>
        <v>-0.23871328162554728</v>
      </c>
      <c r="G114" s="21"/>
    </row>
    <row r="115" spans="1:8" ht="12.95" customHeight="1" x14ac:dyDescent="0.2">
      <c r="A115" s="32">
        <v>4</v>
      </c>
      <c r="B115" s="45" t="s">
        <v>38</v>
      </c>
      <c r="C115" s="32">
        <v>134246</v>
      </c>
      <c r="D115" s="56">
        <v>110363</v>
      </c>
      <c r="E115" s="56">
        <f t="shared" si="7"/>
        <v>-23883</v>
      </c>
      <c r="F115" s="34">
        <f t="shared" si="8"/>
        <v>-0.1779047420407312</v>
      </c>
      <c r="G115" s="21"/>
    </row>
    <row r="116" spans="1:8" ht="12.95" customHeight="1" x14ac:dyDescent="0.2">
      <c r="A116" s="32">
        <v>5</v>
      </c>
      <c r="B116" s="45" t="s">
        <v>39</v>
      </c>
      <c r="C116" s="32">
        <v>97670</v>
      </c>
      <c r="D116" s="56">
        <v>88871</v>
      </c>
      <c r="E116" s="56">
        <f t="shared" si="7"/>
        <v>-8799</v>
      </c>
      <c r="F116" s="34">
        <f t="shared" si="8"/>
        <v>-9.0089075458175488E-2</v>
      </c>
      <c r="G116" s="21"/>
    </row>
    <row r="117" spans="1:8" ht="12.95" customHeight="1" x14ac:dyDescent="0.2">
      <c r="A117" s="32">
        <v>6</v>
      </c>
      <c r="B117" s="45" t="s">
        <v>40</v>
      </c>
      <c r="C117" s="32">
        <v>69470</v>
      </c>
      <c r="D117" s="56">
        <v>59725</v>
      </c>
      <c r="E117" s="56">
        <f t="shared" si="7"/>
        <v>-9745</v>
      </c>
      <c r="F117" s="34">
        <f t="shared" si="8"/>
        <v>-0.14027637829278825</v>
      </c>
      <c r="G117" s="21"/>
    </row>
    <row r="118" spans="1:8" ht="12.95" customHeight="1" x14ac:dyDescent="0.2">
      <c r="A118" s="32">
        <v>7</v>
      </c>
      <c r="B118" s="45" t="s">
        <v>41</v>
      </c>
      <c r="C118" s="32">
        <v>101542</v>
      </c>
      <c r="D118" s="56">
        <v>80898</v>
      </c>
      <c r="E118" s="56">
        <f t="shared" si="7"/>
        <v>-20644</v>
      </c>
      <c r="F118" s="34">
        <f t="shared" si="8"/>
        <v>-0.2033050363396427</v>
      </c>
      <c r="G118" s="21"/>
    </row>
    <row r="119" spans="1:8" ht="12.95" customHeight="1" x14ac:dyDescent="0.2">
      <c r="A119" s="32">
        <v>8</v>
      </c>
      <c r="B119" s="45" t="s">
        <v>42</v>
      </c>
      <c r="C119" s="32">
        <v>69769</v>
      </c>
      <c r="D119" s="56">
        <v>52131</v>
      </c>
      <c r="E119" s="56">
        <f t="shared" si="7"/>
        <v>-17638</v>
      </c>
      <c r="F119" s="34">
        <f t="shared" si="8"/>
        <v>-0.25280568733964942</v>
      </c>
      <c r="G119" s="21"/>
    </row>
    <row r="120" spans="1:8" ht="12.95" customHeight="1" x14ac:dyDescent="0.2">
      <c r="A120" s="32">
        <v>9</v>
      </c>
      <c r="B120" s="45" t="s">
        <v>43</v>
      </c>
      <c r="C120" s="32">
        <v>66586</v>
      </c>
      <c r="D120" s="56">
        <v>54638</v>
      </c>
      <c r="E120" s="56">
        <f t="shared" si="7"/>
        <v>-11948</v>
      </c>
      <c r="F120" s="34">
        <f t="shared" si="8"/>
        <v>-0.17943711891388581</v>
      </c>
      <c r="G120" s="21" t="s">
        <v>19</v>
      </c>
      <c r="H120" s="1" t="s">
        <v>19</v>
      </c>
    </row>
    <row r="121" spans="1:8" ht="12.95" customHeight="1" x14ac:dyDescent="0.2">
      <c r="A121" s="32">
        <v>10</v>
      </c>
      <c r="B121" s="45" t="s">
        <v>44</v>
      </c>
      <c r="C121" s="32">
        <v>104910</v>
      </c>
      <c r="D121" s="56">
        <v>77632</v>
      </c>
      <c r="E121" s="56">
        <f t="shared" si="7"/>
        <v>-27278</v>
      </c>
      <c r="F121" s="34">
        <f t="shared" si="8"/>
        <v>-0.26001334477170907</v>
      </c>
      <c r="G121" s="21"/>
      <c r="H121" s="1" t="s">
        <v>19</v>
      </c>
    </row>
    <row r="122" spans="1:8" ht="12.95" customHeight="1" x14ac:dyDescent="0.2">
      <c r="A122" s="32">
        <v>11</v>
      </c>
      <c r="B122" s="45" t="s">
        <v>45</v>
      </c>
      <c r="C122" s="32">
        <v>60498</v>
      </c>
      <c r="D122" s="56">
        <v>60127</v>
      </c>
      <c r="E122" s="56">
        <f t="shared" si="7"/>
        <v>-371</v>
      </c>
      <c r="F122" s="34">
        <f t="shared" si="8"/>
        <v>-6.132434130053886E-3</v>
      </c>
      <c r="G122" s="21"/>
    </row>
    <row r="123" spans="1:8" ht="12.95" customHeight="1" x14ac:dyDescent="0.2">
      <c r="A123" s="32">
        <v>12</v>
      </c>
      <c r="B123" s="45" t="s">
        <v>46</v>
      </c>
      <c r="C123" s="32">
        <v>103255</v>
      </c>
      <c r="D123" s="56">
        <v>91912</v>
      </c>
      <c r="E123" s="56">
        <f t="shared" si="7"/>
        <v>-11343</v>
      </c>
      <c r="F123" s="34">
        <f t="shared" si="8"/>
        <v>-0.10985424434652075</v>
      </c>
      <c r="G123" s="21"/>
    </row>
    <row r="124" spans="1:8" ht="12.95" customHeight="1" x14ac:dyDescent="0.2">
      <c r="A124" s="50">
        <v>13</v>
      </c>
      <c r="B124" s="33" t="s">
        <v>47</v>
      </c>
      <c r="C124" s="50">
        <v>114075</v>
      </c>
      <c r="D124" s="61">
        <v>106759</v>
      </c>
      <c r="E124" s="61">
        <f t="shared" si="7"/>
        <v>-7316</v>
      </c>
      <c r="F124" s="51">
        <f t="shared" si="8"/>
        <v>-6.4133245671707209E-2</v>
      </c>
      <c r="G124" s="21"/>
      <c r="H124" s="1" t="s">
        <v>19</v>
      </c>
    </row>
    <row r="125" spans="1:8" ht="12.95" customHeight="1" x14ac:dyDescent="0.2">
      <c r="A125" s="52"/>
      <c r="B125" s="53" t="s">
        <v>48</v>
      </c>
      <c r="C125" s="12">
        <v>1132507</v>
      </c>
      <c r="D125" s="60">
        <v>963760</v>
      </c>
      <c r="E125" s="60">
        <f t="shared" si="7"/>
        <v>-168747</v>
      </c>
      <c r="F125" s="54">
        <f t="shared" si="8"/>
        <v>-0.14900305251976367</v>
      </c>
      <c r="G125" s="21"/>
    </row>
    <row r="126" spans="1:8" ht="12.95" customHeight="1" x14ac:dyDescent="0.25">
      <c r="A126" s="46"/>
      <c r="B126" s="47"/>
      <c r="C126" s="62"/>
      <c r="D126" s="63"/>
      <c r="E126" s="64"/>
      <c r="F126" s="44"/>
      <c r="G126" s="21"/>
    </row>
    <row r="127" spans="1:8" ht="12.95" customHeight="1" x14ac:dyDescent="0.2">
      <c r="A127" s="41"/>
      <c r="B127" s="29"/>
      <c r="C127" s="29"/>
      <c r="D127" s="29"/>
      <c r="E127" s="29"/>
      <c r="G127" s="21"/>
    </row>
    <row r="128" spans="1:8" ht="12.95" customHeight="1" x14ac:dyDescent="0.2">
      <c r="A128" s="301" t="s">
        <v>57</v>
      </c>
      <c r="B128" s="301"/>
      <c r="C128" s="301"/>
      <c r="D128" s="301"/>
      <c r="E128" s="301"/>
      <c r="F128" s="301"/>
      <c r="G128" s="301"/>
    </row>
    <row r="129" spans="1:7" ht="69.75" customHeight="1" x14ac:dyDescent="0.2">
      <c r="A129" s="12" t="s">
        <v>28</v>
      </c>
      <c r="B129" s="12" t="s">
        <v>29</v>
      </c>
      <c r="C129" s="12" t="s">
        <v>58</v>
      </c>
      <c r="D129" s="12" t="s">
        <v>53</v>
      </c>
      <c r="E129" s="31" t="s">
        <v>11</v>
      </c>
      <c r="F129" s="12" t="s">
        <v>54</v>
      </c>
      <c r="G129" s="21"/>
    </row>
    <row r="130" spans="1:7" ht="12.95" customHeight="1" x14ac:dyDescent="0.2">
      <c r="A130" s="12">
        <v>1</v>
      </c>
      <c r="B130" s="12">
        <v>2</v>
      </c>
      <c r="C130" s="12">
        <v>3</v>
      </c>
      <c r="D130" s="12">
        <v>4</v>
      </c>
      <c r="E130" s="12" t="s">
        <v>55</v>
      </c>
      <c r="F130" s="12">
        <v>6</v>
      </c>
      <c r="G130" s="21"/>
    </row>
    <row r="131" spans="1:7" ht="12.95" customHeight="1" x14ac:dyDescent="0.2">
      <c r="A131" s="50">
        <v>1</v>
      </c>
      <c r="B131" s="33" t="s">
        <v>35</v>
      </c>
      <c r="C131" s="61">
        <v>107217</v>
      </c>
      <c r="D131" s="56">
        <v>104130</v>
      </c>
      <c r="E131" s="61">
        <f>D131-C131</f>
        <v>-3087</v>
      </c>
      <c r="F131" s="51">
        <f>E131/C131</f>
        <v>-2.8792075883488626E-2</v>
      </c>
      <c r="G131" s="21"/>
    </row>
    <row r="132" spans="1:7" ht="12.95" customHeight="1" x14ac:dyDescent="0.2">
      <c r="A132" s="50">
        <v>2</v>
      </c>
      <c r="B132" s="33" t="s">
        <v>36</v>
      </c>
      <c r="C132" s="61">
        <v>93184.999556809795</v>
      </c>
      <c r="D132" s="56">
        <v>86491</v>
      </c>
      <c r="E132" s="61">
        <f t="shared" ref="E132:E143" si="9">D132-C132</f>
        <v>-6693.9995568097947</v>
      </c>
      <c r="F132" s="51">
        <f t="shared" ref="F132:F143" si="10">E132/C132</f>
        <v>-7.1835591443329128E-2</v>
      </c>
      <c r="G132" s="21"/>
    </row>
    <row r="133" spans="1:7" ht="12.95" customHeight="1" x14ac:dyDescent="0.2">
      <c r="A133" s="50">
        <v>3</v>
      </c>
      <c r="B133" s="33" t="s">
        <v>37</v>
      </c>
      <c r="C133" s="61">
        <v>127697</v>
      </c>
      <c r="D133" s="56">
        <v>123351</v>
      </c>
      <c r="E133" s="61">
        <f t="shared" si="9"/>
        <v>-4346</v>
      </c>
      <c r="F133" s="51">
        <f t="shared" si="10"/>
        <v>-3.4033689123471968E-2</v>
      </c>
      <c r="G133" s="21"/>
    </row>
    <row r="134" spans="1:7" ht="12.95" customHeight="1" x14ac:dyDescent="0.2">
      <c r="A134" s="50">
        <v>4</v>
      </c>
      <c r="B134" s="33" t="s">
        <v>38</v>
      </c>
      <c r="C134" s="61">
        <v>143402</v>
      </c>
      <c r="D134" s="56">
        <v>140618</v>
      </c>
      <c r="E134" s="61">
        <f t="shared" si="9"/>
        <v>-2784</v>
      </c>
      <c r="F134" s="51">
        <f t="shared" si="10"/>
        <v>-1.9413955174962694E-2</v>
      </c>
      <c r="G134" s="21"/>
    </row>
    <row r="135" spans="1:7" ht="12.95" customHeight="1" x14ac:dyDescent="0.2">
      <c r="A135" s="50">
        <v>5</v>
      </c>
      <c r="B135" s="33" t="s">
        <v>39</v>
      </c>
      <c r="C135" s="61">
        <v>125647.00000000004</v>
      </c>
      <c r="D135" s="56">
        <v>119276</v>
      </c>
      <c r="E135" s="61">
        <f t="shared" si="9"/>
        <v>-6371.0000000000437</v>
      </c>
      <c r="F135" s="51">
        <f t="shared" si="10"/>
        <v>-5.0705548083122089E-2</v>
      </c>
      <c r="G135" s="21"/>
    </row>
    <row r="136" spans="1:7" ht="12.95" customHeight="1" x14ac:dyDescent="0.2">
      <c r="A136" s="50">
        <v>6</v>
      </c>
      <c r="B136" s="33" t="s">
        <v>40</v>
      </c>
      <c r="C136" s="56">
        <v>137495</v>
      </c>
      <c r="D136" s="56">
        <v>126550</v>
      </c>
      <c r="E136" s="56">
        <f t="shared" si="9"/>
        <v>-10945</v>
      </c>
      <c r="F136" s="34">
        <f t="shared" si="10"/>
        <v>-7.9602894650714573E-2</v>
      </c>
      <c r="G136" s="21"/>
    </row>
    <row r="137" spans="1:7" ht="12.95" customHeight="1" x14ac:dyDescent="0.2">
      <c r="A137" s="50">
        <v>7</v>
      </c>
      <c r="B137" s="33" t="s">
        <v>41</v>
      </c>
      <c r="C137" s="56">
        <v>113500</v>
      </c>
      <c r="D137" s="56">
        <v>145098</v>
      </c>
      <c r="E137" s="56">
        <f t="shared" si="9"/>
        <v>31598</v>
      </c>
      <c r="F137" s="34">
        <f t="shared" si="10"/>
        <v>0.27839647577092513</v>
      </c>
      <c r="G137" s="21"/>
    </row>
    <row r="138" spans="1:7" ht="12.95" customHeight="1" x14ac:dyDescent="0.2">
      <c r="A138" s="50">
        <v>8</v>
      </c>
      <c r="B138" s="33" t="s">
        <v>42</v>
      </c>
      <c r="C138" s="56">
        <v>130263</v>
      </c>
      <c r="D138" s="56">
        <v>120807</v>
      </c>
      <c r="E138" s="56">
        <f t="shared" si="9"/>
        <v>-9456</v>
      </c>
      <c r="F138" s="34">
        <f t="shared" si="10"/>
        <v>-7.2591603141337141E-2</v>
      </c>
      <c r="G138" s="21"/>
    </row>
    <row r="139" spans="1:7" ht="12.95" customHeight="1" x14ac:dyDescent="0.2">
      <c r="A139" s="50">
        <v>9</v>
      </c>
      <c r="B139" s="33" t="s">
        <v>43</v>
      </c>
      <c r="C139" s="56">
        <v>125848</v>
      </c>
      <c r="D139" s="56">
        <v>119028</v>
      </c>
      <c r="E139" s="56">
        <f t="shared" si="9"/>
        <v>-6820</v>
      </c>
      <c r="F139" s="34">
        <f t="shared" si="10"/>
        <v>-5.4192359036297759E-2</v>
      </c>
      <c r="G139" s="21"/>
    </row>
    <row r="140" spans="1:7" ht="12.95" customHeight="1" x14ac:dyDescent="0.2">
      <c r="A140" s="50">
        <v>10</v>
      </c>
      <c r="B140" s="33" t="s">
        <v>44</v>
      </c>
      <c r="C140" s="56">
        <v>148142</v>
      </c>
      <c r="D140" s="56">
        <v>140504</v>
      </c>
      <c r="E140" s="56">
        <f t="shared" si="9"/>
        <v>-7638</v>
      </c>
      <c r="F140" s="34">
        <f t="shared" si="10"/>
        <v>-5.1558639683546868E-2</v>
      </c>
      <c r="G140" s="21"/>
    </row>
    <row r="141" spans="1:7" ht="12.95" customHeight="1" x14ac:dyDescent="0.2">
      <c r="A141" s="50">
        <v>11</v>
      </c>
      <c r="B141" s="33" t="s">
        <v>45</v>
      </c>
      <c r="C141" s="56">
        <v>119515</v>
      </c>
      <c r="D141" s="56">
        <v>116817</v>
      </c>
      <c r="E141" s="56">
        <f t="shared" si="9"/>
        <v>-2698</v>
      </c>
      <c r="F141" s="34">
        <f t="shared" si="10"/>
        <v>-2.257457222942727E-2</v>
      </c>
      <c r="G141" s="21"/>
    </row>
    <row r="142" spans="1:7" ht="12.95" customHeight="1" x14ac:dyDescent="0.2">
      <c r="A142" s="50">
        <v>12</v>
      </c>
      <c r="B142" s="33" t="s">
        <v>46</v>
      </c>
      <c r="C142" s="56">
        <v>164823</v>
      </c>
      <c r="D142" s="56">
        <v>110208</v>
      </c>
      <c r="E142" s="56">
        <f t="shared" si="9"/>
        <v>-54615</v>
      </c>
      <c r="F142" s="34">
        <f t="shared" si="10"/>
        <v>-0.3313554540325076</v>
      </c>
      <c r="G142" s="21"/>
    </row>
    <row r="143" spans="1:7" ht="12.95" customHeight="1" x14ac:dyDescent="0.2">
      <c r="A143" s="50">
        <v>13</v>
      </c>
      <c r="B143" s="33" t="s">
        <v>47</v>
      </c>
      <c r="C143" s="61">
        <v>203266</v>
      </c>
      <c r="D143" s="56">
        <v>203536</v>
      </c>
      <c r="E143" s="61">
        <f t="shared" si="9"/>
        <v>270</v>
      </c>
      <c r="F143" s="51">
        <f t="shared" si="10"/>
        <v>1.3283087186248561E-3</v>
      </c>
      <c r="G143" s="21"/>
    </row>
    <row r="144" spans="1:7" ht="12.95" customHeight="1" x14ac:dyDescent="0.2">
      <c r="A144" s="52"/>
      <c r="B144" s="53" t="s">
        <v>48</v>
      </c>
      <c r="C144" s="60">
        <v>1739999.9995568097</v>
      </c>
      <c r="D144" s="60">
        <v>1656414</v>
      </c>
      <c r="E144" s="60">
        <f>D144-C144</f>
        <v>-83585.999556809664</v>
      </c>
      <c r="F144" s="54">
        <f>E144/C144</f>
        <v>-4.8037930792011269E-2</v>
      </c>
      <c r="G144" s="21"/>
    </row>
    <row r="145" spans="1:8" ht="12.95" customHeight="1" x14ac:dyDescent="0.2">
      <c r="A145" s="41"/>
      <c r="B145" s="42"/>
      <c r="C145" s="43"/>
      <c r="D145" s="43"/>
      <c r="E145" s="43"/>
      <c r="F145" s="44"/>
      <c r="G145" s="21"/>
    </row>
    <row r="146" spans="1:8" ht="12.95" customHeight="1" x14ac:dyDescent="0.2">
      <c r="A146" s="301" t="s">
        <v>59</v>
      </c>
      <c r="B146" s="301"/>
      <c r="C146" s="301"/>
      <c r="D146" s="301"/>
      <c r="E146" s="301"/>
      <c r="F146" s="301"/>
      <c r="G146" s="21"/>
    </row>
    <row r="147" spans="1:8" ht="70.5" customHeight="1" x14ac:dyDescent="0.2">
      <c r="A147" s="12" t="s">
        <v>28</v>
      </c>
      <c r="B147" s="12" t="s">
        <v>29</v>
      </c>
      <c r="C147" s="12" t="s">
        <v>58</v>
      </c>
      <c r="D147" s="12" t="s">
        <v>53</v>
      </c>
      <c r="E147" s="31" t="s">
        <v>11</v>
      </c>
      <c r="F147" s="12" t="s">
        <v>54</v>
      </c>
      <c r="G147" s="21"/>
    </row>
    <row r="148" spans="1:8" ht="12.95" customHeight="1" x14ac:dyDescent="0.2">
      <c r="A148" s="12">
        <v>1</v>
      </c>
      <c r="B148" s="12">
        <v>2</v>
      </c>
      <c r="C148" s="12">
        <v>3</v>
      </c>
      <c r="D148" s="12">
        <v>4</v>
      </c>
      <c r="E148" s="12" t="s">
        <v>55</v>
      </c>
      <c r="F148" s="12">
        <v>6</v>
      </c>
      <c r="G148" s="21"/>
    </row>
    <row r="149" spans="1:8" ht="12.95" customHeight="1" x14ac:dyDescent="0.2">
      <c r="A149" s="32">
        <v>1</v>
      </c>
      <c r="B149" s="45" t="s">
        <v>35</v>
      </c>
      <c r="C149" s="32">
        <v>63709</v>
      </c>
      <c r="D149" s="56">
        <v>62207</v>
      </c>
      <c r="E149" s="56">
        <f t="shared" ref="E149:E161" si="11">D149-C149</f>
        <v>-1502</v>
      </c>
      <c r="F149" s="34">
        <f t="shared" ref="F149:F161" si="12">E149/C149</f>
        <v>-2.3575946883485851E-2</v>
      </c>
      <c r="G149" s="21"/>
    </row>
    <row r="150" spans="1:8" ht="12.95" customHeight="1" x14ac:dyDescent="0.2">
      <c r="A150" s="32">
        <v>2</v>
      </c>
      <c r="B150" s="45" t="s">
        <v>36</v>
      </c>
      <c r="C150" s="32">
        <v>55015</v>
      </c>
      <c r="D150" s="56">
        <v>59900</v>
      </c>
      <c r="E150" s="56">
        <f t="shared" si="11"/>
        <v>4885</v>
      </c>
      <c r="F150" s="34">
        <f t="shared" si="12"/>
        <v>8.8793965282195769E-2</v>
      </c>
      <c r="G150" s="21"/>
    </row>
    <row r="151" spans="1:8" ht="12.95" customHeight="1" x14ac:dyDescent="0.2">
      <c r="A151" s="32">
        <v>3</v>
      </c>
      <c r="B151" s="45" t="s">
        <v>37</v>
      </c>
      <c r="C151" s="32">
        <v>58606</v>
      </c>
      <c r="D151" s="56">
        <v>58597</v>
      </c>
      <c r="E151" s="56">
        <f t="shared" si="11"/>
        <v>-9</v>
      </c>
      <c r="F151" s="34">
        <f t="shared" si="12"/>
        <v>-1.5356789407227928E-4</v>
      </c>
      <c r="G151" s="21"/>
    </row>
    <row r="152" spans="1:8" ht="12.95" customHeight="1" x14ac:dyDescent="0.2">
      <c r="A152" s="32">
        <v>4</v>
      </c>
      <c r="B152" s="45" t="s">
        <v>38</v>
      </c>
      <c r="C152" s="32">
        <v>87159</v>
      </c>
      <c r="D152" s="56">
        <v>110363</v>
      </c>
      <c r="E152" s="56">
        <f t="shared" si="11"/>
        <v>23204</v>
      </c>
      <c r="F152" s="34">
        <f t="shared" si="12"/>
        <v>0.26622609254351243</v>
      </c>
      <c r="G152" s="21"/>
    </row>
    <row r="153" spans="1:8" ht="12.95" customHeight="1" x14ac:dyDescent="0.2">
      <c r="A153" s="32">
        <v>5</v>
      </c>
      <c r="B153" s="45" t="s">
        <v>39</v>
      </c>
      <c r="C153" s="32">
        <v>80893</v>
      </c>
      <c r="D153" s="56">
        <v>88871</v>
      </c>
      <c r="E153" s="56">
        <f t="shared" si="11"/>
        <v>7978</v>
      </c>
      <c r="F153" s="34">
        <f t="shared" si="12"/>
        <v>9.8624108390095555E-2</v>
      </c>
      <c r="G153" s="21"/>
    </row>
    <row r="154" spans="1:8" ht="12.95" customHeight="1" x14ac:dyDescent="0.2">
      <c r="A154" s="32">
        <v>6</v>
      </c>
      <c r="B154" s="45" t="s">
        <v>40</v>
      </c>
      <c r="C154" s="32">
        <v>63966</v>
      </c>
      <c r="D154" s="56">
        <v>59725</v>
      </c>
      <c r="E154" s="56">
        <f t="shared" si="11"/>
        <v>-4241</v>
      </c>
      <c r="F154" s="34">
        <f t="shared" si="12"/>
        <v>-6.6300847325141479E-2</v>
      </c>
      <c r="G154" s="21"/>
      <c r="H154" s="1" t="s">
        <v>19</v>
      </c>
    </row>
    <row r="155" spans="1:8" ht="12.95" customHeight="1" x14ac:dyDescent="0.2">
      <c r="A155" s="32">
        <v>7</v>
      </c>
      <c r="B155" s="45" t="s">
        <v>41</v>
      </c>
      <c r="C155" s="32">
        <v>124658</v>
      </c>
      <c r="D155" s="56">
        <v>80898</v>
      </c>
      <c r="E155" s="56">
        <f t="shared" si="11"/>
        <v>-43760</v>
      </c>
      <c r="F155" s="34">
        <f t="shared" si="12"/>
        <v>-0.35104044666206741</v>
      </c>
      <c r="G155" s="21"/>
    </row>
    <row r="156" spans="1:8" ht="12.95" customHeight="1" x14ac:dyDescent="0.2">
      <c r="A156" s="32">
        <v>8</v>
      </c>
      <c r="B156" s="45" t="s">
        <v>42</v>
      </c>
      <c r="C156" s="32">
        <v>53861</v>
      </c>
      <c r="D156" s="56">
        <v>52131</v>
      </c>
      <c r="E156" s="56">
        <f t="shared" si="11"/>
        <v>-1730</v>
      </c>
      <c r="F156" s="34">
        <f t="shared" si="12"/>
        <v>-3.2119715564137313E-2</v>
      </c>
      <c r="G156" s="21"/>
    </row>
    <row r="157" spans="1:8" ht="12.95" customHeight="1" x14ac:dyDescent="0.2">
      <c r="A157" s="32">
        <v>9</v>
      </c>
      <c r="B157" s="45" t="s">
        <v>43</v>
      </c>
      <c r="C157" s="32">
        <v>61299</v>
      </c>
      <c r="D157" s="56">
        <v>54638</v>
      </c>
      <c r="E157" s="56">
        <f t="shared" si="11"/>
        <v>-6661</v>
      </c>
      <c r="F157" s="34">
        <f t="shared" si="12"/>
        <v>-0.10866408913685378</v>
      </c>
      <c r="G157" s="21"/>
    </row>
    <row r="158" spans="1:8" ht="12.95" customHeight="1" x14ac:dyDescent="0.2">
      <c r="A158" s="32">
        <v>10</v>
      </c>
      <c r="B158" s="45" t="s">
        <v>44</v>
      </c>
      <c r="C158" s="32">
        <v>80018</v>
      </c>
      <c r="D158" s="56">
        <v>77632</v>
      </c>
      <c r="E158" s="56">
        <f t="shared" si="11"/>
        <v>-2386</v>
      </c>
      <c r="F158" s="34">
        <f t="shared" si="12"/>
        <v>-2.9818290884550975E-2</v>
      </c>
      <c r="G158" s="21"/>
    </row>
    <row r="159" spans="1:8" ht="12.95" customHeight="1" x14ac:dyDescent="0.2">
      <c r="A159" s="32">
        <v>11</v>
      </c>
      <c r="B159" s="45" t="s">
        <v>45</v>
      </c>
      <c r="C159" s="32">
        <v>61919</v>
      </c>
      <c r="D159" s="56">
        <v>60127</v>
      </c>
      <c r="E159" s="56">
        <f t="shared" si="11"/>
        <v>-1792</v>
      </c>
      <c r="F159" s="34">
        <f t="shared" si="12"/>
        <v>-2.8941035869442334E-2</v>
      </c>
      <c r="G159" s="21"/>
    </row>
    <row r="160" spans="1:8" ht="12.95" customHeight="1" x14ac:dyDescent="0.2">
      <c r="A160" s="32">
        <v>12</v>
      </c>
      <c r="B160" s="45" t="s">
        <v>46</v>
      </c>
      <c r="C160" s="32">
        <v>100876</v>
      </c>
      <c r="D160" s="56">
        <v>91912</v>
      </c>
      <c r="E160" s="56">
        <f t="shared" si="11"/>
        <v>-8964</v>
      </c>
      <c r="F160" s="34">
        <f t="shared" si="12"/>
        <v>-8.8861572623815374E-2</v>
      </c>
      <c r="G160" s="21" t="s">
        <v>19</v>
      </c>
    </row>
    <row r="161" spans="1:8" ht="12.95" customHeight="1" x14ac:dyDescent="0.2">
      <c r="A161" s="32">
        <v>13</v>
      </c>
      <c r="B161" s="45" t="s">
        <v>47</v>
      </c>
      <c r="C161" s="32">
        <v>112021</v>
      </c>
      <c r="D161" s="61">
        <v>106759</v>
      </c>
      <c r="E161" s="56">
        <f t="shared" si="11"/>
        <v>-5262</v>
      </c>
      <c r="F161" s="34">
        <f t="shared" si="12"/>
        <v>-4.6973335356763464E-2</v>
      </c>
      <c r="G161" s="21" t="s">
        <v>19</v>
      </c>
    </row>
    <row r="162" spans="1:8" ht="12.95" customHeight="1" x14ac:dyDescent="0.2">
      <c r="A162" s="52"/>
      <c r="B162" s="53" t="s">
        <v>48</v>
      </c>
      <c r="C162" s="12">
        <v>1004000</v>
      </c>
      <c r="D162" s="60">
        <v>963760</v>
      </c>
      <c r="E162" s="60">
        <f>D162-C162</f>
        <v>-40240</v>
      </c>
      <c r="F162" s="54">
        <f>E162/C162</f>
        <v>-4.00796812749004E-2</v>
      </c>
      <c r="G162" s="21"/>
    </row>
    <row r="163" spans="1:8" ht="12.95" customHeight="1" x14ac:dyDescent="0.2">
      <c r="A163" s="46"/>
      <c r="B163" s="47"/>
      <c r="C163" s="65"/>
      <c r="D163" s="66"/>
      <c r="E163" s="66"/>
      <c r="F163" s="67"/>
      <c r="G163" s="21"/>
    </row>
    <row r="164" spans="1:8" x14ac:dyDescent="0.2">
      <c r="A164" s="68" t="s">
        <v>60</v>
      </c>
      <c r="B164" s="69"/>
      <c r="C164" s="69"/>
      <c r="D164" s="69"/>
      <c r="E164" s="69"/>
      <c r="F164" s="69"/>
      <c r="G164" s="69"/>
      <c r="H164" s="69"/>
    </row>
    <row r="165" spans="1:8" ht="46.5" customHeight="1" x14ac:dyDescent="0.2">
      <c r="A165" s="70" t="s">
        <v>61</v>
      </c>
      <c r="B165" s="70" t="s">
        <v>62</v>
      </c>
      <c r="C165" s="71" t="s">
        <v>63</v>
      </c>
      <c r="D165" s="71" t="s">
        <v>64</v>
      </c>
      <c r="E165" s="70" t="s">
        <v>65</v>
      </c>
      <c r="F165" s="72"/>
    </row>
    <row r="166" spans="1:8" ht="13.5" customHeight="1" x14ac:dyDescent="0.2">
      <c r="A166" s="70">
        <v>1</v>
      </c>
      <c r="B166" s="70">
        <v>2</v>
      </c>
      <c r="C166" s="71">
        <v>3</v>
      </c>
      <c r="D166" s="71">
        <v>4</v>
      </c>
      <c r="E166" s="70">
        <v>5</v>
      </c>
      <c r="F166" s="72"/>
    </row>
    <row r="167" spans="1:8" ht="12.95" customHeight="1" x14ac:dyDescent="0.2">
      <c r="A167" s="50">
        <v>1</v>
      </c>
      <c r="B167" s="33" t="s">
        <v>35</v>
      </c>
      <c r="C167" s="73">
        <v>37603720</v>
      </c>
      <c r="D167" s="73">
        <v>36594140</v>
      </c>
      <c r="E167" s="34">
        <f t="shared" ref="E167:E180" si="13">D167/C167</f>
        <v>0.97315212431110543</v>
      </c>
      <c r="F167" s="65"/>
      <c r="G167" s="21"/>
    </row>
    <row r="168" spans="1:8" ht="12.95" customHeight="1" x14ac:dyDescent="0.2">
      <c r="A168" s="50">
        <v>2</v>
      </c>
      <c r="B168" s="33" t="s">
        <v>36</v>
      </c>
      <c r="C168" s="73">
        <v>32603999.953557059</v>
      </c>
      <c r="D168" s="73">
        <v>32206020</v>
      </c>
      <c r="E168" s="34">
        <f t="shared" si="13"/>
        <v>0.9877935236742742</v>
      </c>
      <c r="F168" s="65"/>
      <c r="G168" s="21"/>
    </row>
    <row r="169" spans="1:8" ht="12.95" customHeight="1" x14ac:dyDescent="0.2">
      <c r="A169" s="50">
        <v>3</v>
      </c>
      <c r="B169" s="33" t="s">
        <v>37</v>
      </c>
      <c r="C169" s="73">
        <v>40986660</v>
      </c>
      <c r="D169" s="73">
        <v>40028560</v>
      </c>
      <c r="E169" s="34">
        <f t="shared" si="13"/>
        <v>0.97662410159793456</v>
      </c>
      <c r="F169" s="65"/>
      <c r="G169" s="21"/>
    </row>
    <row r="170" spans="1:8" ht="12.95" customHeight="1" x14ac:dyDescent="0.2">
      <c r="A170" s="50">
        <v>4</v>
      </c>
      <c r="B170" s="33" t="s">
        <v>38</v>
      </c>
      <c r="C170" s="73">
        <v>50723420</v>
      </c>
      <c r="D170" s="73">
        <v>55215820</v>
      </c>
      <c r="E170" s="34">
        <f t="shared" si="13"/>
        <v>1.0885665832469498</v>
      </c>
      <c r="F170" s="65"/>
      <c r="G170" s="21"/>
    </row>
    <row r="171" spans="1:8" ht="12.95" customHeight="1" x14ac:dyDescent="0.2">
      <c r="A171" s="50">
        <v>5</v>
      </c>
      <c r="B171" s="33" t="s">
        <v>39</v>
      </c>
      <c r="C171" s="73">
        <v>45702446</v>
      </c>
      <c r="D171" s="73">
        <v>46087394</v>
      </c>
      <c r="E171" s="34">
        <f t="shared" si="13"/>
        <v>1.0084229189833736</v>
      </c>
      <c r="F171" s="65"/>
      <c r="G171" s="21" t="s">
        <v>19</v>
      </c>
    </row>
    <row r="172" spans="1:8" ht="12.95" customHeight="1" x14ac:dyDescent="0.2">
      <c r="A172" s="50">
        <v>6</v>
      </c>
      <c r="B172" s="33" t="s">
        <v>40</v>
      </c>
      <c r="C172" s="73">
        <v>44372156</v>
      </c>
      <c r="D172" s="73">
        <v>41012814</v>
      </c>
      <c r="E172" s="34">
        <f t="shared" si="13"/>
        <v>0.92429166615207969</v>
      </c>
      <c r="F172" s="65"/>
      <c r="G172" s="21"/>
    </row>
    <row r="173" spans="1:8" ht="12.95" customHeight="1" x14ac:dyDescent="0.2">
      <c r="A173" s="50">
        <v>7</v>
      </c>
      <c r="B173" s="33" t="s">
        <v>41</v>
      </c>
      <c r="C173" s="73">
        <v>52567504</v>
      </c>
      <c r="D173" s="73">
        <v>50383520</v>
      </c>
      <c r="E173" s="34">
        <f t="shared" si="13"/>
        <v>0.95845372456717748</v>
      </c>
      <c r="F173" s="65" t="s">
        <v>19</v>
      </c>
      <c r="G173" s="21"/>
    </row>
    <row r="174" spans="1:8" ht="12.95" customHeight="1" x14ac:dyDescent="0.2">
      <c r="A174" s="50">
        <v>8</v>
      </c>
      <c r="B174" s="33" t="s">
        <v>42</v>
      </c>
      <c r="C174" s="73">
        <v>40507280</v>
      </c>
      <c r="D174" s="73">
        <v>38046360</v>
      </c>
      <c r="E174" s="34">
        <f t="shared" si="13"/>
        <v>0.93924746366579048</v>
      </c>
      <c r="F174" s="65"/>
      <c r="G174" s="21"/>
      <c r="H174" s="1" t="s">
        <v>19</v>
      </c>
    </row>
    <row r="175" spans="1:8" ht="12.95" customHeight="1" x14ac:dyDescent="0.2">
      <c r="A175" s="50">
        <v>9</v>
      </c>
      <c r="B175" s="33" t="s">
        <v>43</v>
      </c>
      <c r="C175" s="73">
        <v>41371358</v>
      </c>
      <c r="D175" s="73">
        <v>38317656</v>
      </c>
      <c r="E175" s="34">
        <f t="shared" si="13"/>
        <v>0.92618801635663006</v>
      </c>
      <c r="F175" s="65"/>
      <c r="G175" s="21" t="s">
        <v>19</v>
      </c>
    </row>
    <row r="176" spans="1:8" ht="12.95" customHeight="1" x14ac:dyDescent="0.2">
      <c r="A176" s="50">
        <v>10</v>
      </c>
      <c r="B176" s="33" t="s">
        <v>44</v>
      </c>
      <c r="C176" s="73">
        <v>50195200</v>
      </c>
      <c r="D176" s="73">
        <v>47989920</v>
      </c>
      <c r="E176" s="34">
        <f t="shared" si="13"/>
        <v>0.95606591865357649</v>
      </c>
      <c r="F176" s="65"/>
      <c r="G176" s="21"/>
      <c r="H176" s="1" t="s">
        <v>19</v>
      </c>
    </row>
    <row r="177" spans="1:10" ht="12.95" customHeight="1" x14ac:dyDescent="0.2">
      <c r="A177" s="50">
        <v>11</v>
      </c>
      <c r="B177" s="33" t="s">
        <v>45</v>
      </c>
      <c r="C177" s="73">
        <v>39915480</v>
      </c>
      <c r="D177" s="73">
        <v>38927680</v>
      </c>
      <c r="E177" s="34">
        <f t="shared" si="13"/>
        <v>0.97525270897406224</v>
      </c>
      <c r="F177" s="65"/>
      <c r="G177" s="21"/>
    </row>
    <row r="178" spans="1:10" ht="12.95" customHeight="1" x14ac:dyDescent="0.2">
      <c r="A178" s="50">
        <v>12</v>
      </c>
      <c r="B178" s="33" t="s">
        <v>46</v>
      </c>
      <c r="C178" s="73">
        <v>58453780</v>
      </c>
      <c r="D178" s="73">
        <v>44466400</v>
      </c>
      <c r="E178" s="34">
        <f t="shared" si="13"/>
        <v>0.76071042796547972</v>
      </c>
      <c r="F178" s="65"/>
      <c r="G178" s="21"/>
    </row>
    <row r="179" spans="1:10" ht="12.95" customHeight="1" x14ac:dyDescent="0.2">
      <c r="A179" s="50">
        <v>13</v>
      </c>
      <c r="B179" s="33" t="s">
        <v>47</v>
      </c>
      <c r="C179" s="73">
        <v>69423540</v>
      </c>
      <c r="D179" s="73">
        <v>68320770</v>
      </c>
      <c r="E179" s="34">
        <f t="shared" si="13"/>
        <v>0.9841153303331982</v>
      </c>
      <c r="F179" s="65"/>
      <c r="G179" s="21"/>
    </row>
    <row r="180" spans="1:10" ht="16.5" customHeight="1" x14ac:dyDescent="0.2">
      <c r="A180" s="52"/>
      <c r="B180" s="53" t="s">
        <v>48</v>
      </c>
      <c r="C180" s="74">
        <v>604426543.95355701</v>
      </c>
      <c r="D180" s="75">
        <v>577597054</v>
      </c>
      <c r="E180" s="54">
        <f t="shared" si="13"/>
        <v>0.95561166162878086</v>
      </c>
      <c r="F180" s="49"/>
      <c r="G180" s="21"/>
    </row>
    <row r="181" spans="1:10" ht="16.5" customHeight="1" x14ac:dyDescent="0.2">
      <c r="A181" s="46"/>
      <c r="B181" s="47"/>
      <c r="C181" s="65"/>
      <c r="D181" s="65"/>
      <c r="E181" s="67"/>
      <c r="F181" s="49"/>
      <c r="G181" s="21"/>
    </row>
    <row r="182" spans="1:10" ht="15.75" customHeight="1" x14ac:dyDescent="0.2">
      <c r="A182" s="6" t="s">
        <v>66</v>
      </c>
    </row>
    <row r="183" spans="1:10" x14ac:dyDescent="0.2">
      <c r="A183" s="6"/>
    </row>
    <row r="184" spans="1:10" x14ac:dyDescent="0.2">
      <c r="A184" s="6" t="s">
        <v>67</v>
      </c>
    </row>
    <row r="185" spans="1:10" ht="33.75" customHeight="1" x14ac:dyDescent="0.2">
      <c r="A185" s="32" t="s">
        <v>28</v>
      </c>
      <c r="B185" s="32"/>
      <c r="C185" s="76" t="s">
        <v>68</v>
      </c>
      <c r="D185" s="76" t="s">
        <v>69</v>
      </c>
      <c r="E185" s="76" t="s">
        <v>11</v>
      </c>
      <c r="F185" s="76" t="s">
        <v>54</v>
      </c>
      <c r="G185" s="58"/>
    </row>
    <row r="186" spans="1:10" ht="16.5" customHeight="1" x14ac:dyDescent="0.2">
      <c r="A186" s="32">
        <v>1</v>
      </c>
      <c r="B186" s="32">
        <v>2</v>
      </c>
      <c r="C186" s="76">
        <v>3</v>
      </c>
      <c r="D186" s="76">
        <v>4</v>
      </c>
      <c r="E186" s="76" t="s">
        <v>70</v>
      </c>
      <c r="F186" s="76">
        <v>6</v>
      </c>
      <c r="G186" s="58"/>
    </row>
    <row r="187" spans="1:10" ht="27" customHeight="1" x14ac:dyDescent="0.2">
      <c r="A187" s="77">
        <v>1</v>
      </c>
      <c r="B187" s="78" t="s">
        <v>71</v>
      </c>
      <c r="C187" s="79">
        <v>9260.9179999999997</v>
      </c>
      <c r="D187" s="79">
        <v>9260.9179999999997</v>
      </c>
      <c r="E187" s="80">
        <f>D187-C187</f>
        <v>0</v>
      </c>
      <c r="F187" s="81">
        <v>0</v>
      </c>
      <c r="G187" s="58"/>
    </row>
    <row r="188" spans="1:10" ht="28.5" x14ac:dyDescent="0.2">
      <c r="A188" s="77">
        <v>2</v>
      </c>
      <c r="B188" s="78" t="s">
        <v>72</v>
      </c>
      <c r="C188" s="79">
        <v>71523.989982907297</v>
      </c>
      <c r="D188" s="79">
        <v>71523.989982907297</v>
      </c>
      <c r="E188" s="80">
        <f>D188-C188</f>
        <v>0</v>
      </c>
      <c r="F188" s="82">
        <f>E188/C188</f>
        <v>0</v>
      </c>
      <c r="G188" s="58"/>
      <c r="H188" s="1" t="s">
        <v>19</v>
      </c>
      <c r="J188" s="83"/>
    </row>
    <row r="189" spans="1:10" ht="28.5" x14ac:dyDescent="0.2">
      <c r="A189" s="77">
        <v>3</v>
      </c>
      <c r="B189" s="78" t="s">
        <v>73</v>
      </c>
      <c r="C189" s="79">
        <v>61654.89145161886</v>
      </c>
      <c r="D189" s="79">
        <v>61654.89145161886</v>
      </c>
      <c r="E189" s="80">
        <f>D189-C189</f>
        <v>0</v>
      </c>
      <c r="F189" s="82">
        <f>E189/C189</f>
        <v>0</v>
      </c>
      <c r="G189" s="58" t="s">
        <v>19</v>
      </c>
    </row>
    <row r="190" spans="1:10" x14ac:dyDescent="0.2">
      <c r="A190" s="84"/>
    </row>
    <row r="191" spans="1:10" x14ac:dyDescent="0.2">
      <c r="A191" s="6" t="s">
        <v>74</v>
      </c>
      <c r="B191" s="69"/>
      <c r="C191" s="85"/>
      <c r="D191" s="69"/>
      <c r="E191" s="69"/>
      <c r="F191" s="69"/>
      <c r="G191" s="69" t="s">
        <v>19</v>
      </c>
    </row>
    <row r="192" spans="1:10" ht="6" customHeight="1" x14ac:dyDescent="0.2">
      <c r="A192" s="6"/>
      <c r="B192" s="69"/>
      <c r="C192" s="85"/>
      <c r="D192" s="69"/>
      <c r="E192" s="69"/>
      <c r="F192" s="69"/>
      <c r="G192" s="69"/>
      <c r="H192" s="1" t="s">
        <v>19</v>
      </c>
    </row>
    <row r="193" spans="1:12" x14ac:dyDescent="0.2">
      <c r="A193" s="69"/>
      <c r="B193" s="69"/>
      <c r="C193" s="69"/>
      <c r="D193" s="69"/>
      <c r="E193" s="86" t="s">
        <v>75</v>
      </c>
    </row>
    <row r="194" spans="1:12" ht="43.5" customHeight="1" x14ac:dyDescent="0.2">
      <c r="A194" s="87" t="s">
        <v>76</v>
      </c>
      <c r="B194" s="87" t="s">
        <v>77</v>
      </c>
      <c r="C194" s="88" t="s">
        <v>78</v>
      </c>
      <c r="D194" s="89" t="s">
        <v>79</v>
      </c>
      <c r="E194" s="88" t="s">
        <v>80</v>
      </c>
      <c r="F194" s="90"/>
      <c r="G194" s="90"/>
      <c r="H194" s="58"/>
    </row>
    <row r="195" spans="1:12" ht="15.75" customHeight="1" x14ac:dyDescent="0.2">
      <c r="A195" s="87">
        <v>1</v>
      </c>
      <c r="B195" s="87">
        <v>2</v>
      </c>
      <c r="C195" s="88">
        <v>3</v>
      </c>
      <c r="D195" s="89">
        <v>4</v>
      </c>
      <c r="E195" s="88">
        <v>5</v>
      </c>
      <c r="F195" s="90"/>
      <c r="G195" s="90"/>
      <c r="H195" s="58"/>
    </row>
    <row r="196" spans="1:12" ht="12.95" customHeight="1" x14ac:dyDescent="0.2">
      <c r="A196" s="50">
        <v>1</v>
      </c>
      <c r="B196" s="33" t="s">
        <v>35</v>
      </c>
      <c r="C196" s="79">
        <v>4461.1710000000003</v>
      </c>
      <c r="D196" s="79">
        <v>578.375</v>
      </c>
      <c r="E196" s="91">
        <f t="shared" ref="E196:E209" si="14">D196/C196</f>
        <v>0.12964645381223897</v>
      </c>
      <c r="F196" s="92"/>
      <c r="G196" s="93"/>
      <c r="H196" s="94"/>
      <c r="J196" s="83"/>
      <c r="L196" s="83"/>
    </row>
    <row r="197" spans="1:12" ht="12.95" customHeight="1" x14ac:dyDescent="0.2">
      <c r="A197" s="50">
        <v>2</v>
      </c>
      <c r="B197" s="33" t="s">
        <v>36</v>
      </c>
      <c r="C197" s="79">
        <v>3865.5649832833742</v>
      </c>
      <c r="D197" s="79">
        <v>501.05399999999997</v>
      </c>
      <c r="E197" s="91">
        <f t="shared" si="14"/>
        <v>0.12961986208143098</v>
      </c>
      <c r="F197" s="92"/>
      <c r="G197" s="93"/>
      <c r="H197" s="94"/>
      <c r="J197" s="83"/>
      <c r="L197" s="83"/>
    </row>
    <row r="198" spans="1:12" ht="12.95" customHeight="1" x14ac:dyDescent="0.2">
      <c r="A198" s="50">
        <v>3</v>
      </c>
      <c r="B198" s="33" t="s">
        <v>37</v>
      </c>
      <c r="C198" s="79">
        <v>4743.3319999999994</v>
      </c>
      <c r="D198" s="79">
        <v>609.94000000000005</v>
      </c>
      <c r="E198" s="91">
        <f t="shared" si="14"/>
        <v>0.12858893284298889</v>
      </c>
      <c r="F198" s="92"/>
      <c r="G198" s="93"/>
      <c r="H198" s="94"/>
      <c r="J198" s="83"/>
      <c r="L198" s="83"/>
    </row>
    <row r="199" spans="1:12" ht="12.95" customHeight="1" x14ac:dyDescent="0.2">
      <c r="A199" s="50">
        <v>4</v>
      </c>
      <c r="B199" s="33" t="s">
        <v>38</v>
      </c>
      <c r="C199" s="79">
        <v>6031.0910000000003</v>
      </c>
      <c r="D199" s="79">
        <v>782.47399999999993</v>
      </c>
      <c r="E199" s="91">
        <f t="shared" si="14"/>
        <v>0.12974004205872533</v>
      </c>
      <c r="F199" s="92"/>
      <c r="G199" s="93"/>
      <c r="H199" s="94"/>
      <c r="J199" s="83"/>
      <c r="L199" s="83"/>
    </row>
    <row r="200" spans="1:12" ht="12.95" customHeight="1" x14ac:dyDescent="0.2">
      <c r="A200" s="50">
        <v>5</v>
      </c>
      <c r="B200" s="33" t="s">
        <v>39</v>
      </c>
      <c r="C200" s="79">
        <v>5473.2499000000007</v>
      </c>
      <c r="D200" s="79">
        <v>710.26</v>
      </c>
      <c r="E200" s="91">
        <f t="shared" si="14"/>
        <v>0.1297693350343824</v>
      </c>
      <c r="F200" s="92"/>
      <c r="G200" s="93"/>
      <c r="H200" s="94"/>
      <c r="J200" s="83"/>
      <c r="L200" s="83"/>
    </row>
    <row r="201" spans="1:12" ht="12.95" customHeight="1" x14ac:dyDescent="0.2">
      <c r="A201" s="50">
        <v>6</v>
      </c>
      <c r="B201" s="33" t="s">
        <v>40</v>
      </c>
      <c r="C201" s="79">
        <v>5143.3783999999996</v>
      </c>
      <c r="D201" s="79">
        <v>661.45</v>
      </c>
      <c r="E201" s="91">
        <f t="shared" si="14"/>
        <v>0.12860224322596994</v>
      </c>
      <c r="F201" s="92"/>
      <c r="G201" s="93"/>
      <c r="H201" s="94"/>
      <c r="J201" s="83"/>
      <c r="L201" s="83"/>
    </row>
    <row r="202" spans="1:12" ht="12.95" customHeight="1" x14ac:dyDescent="0.2">
      <c r="A202" s="50">
        <v>7</v>
      </c>
      <c r="B202" s="33" t="s">
        <v>41</v>
      </c>
      <c r="C202" s="79">
        <v>6636.6256000000012</v>
      </c>
      <c r="D202" s="79">
        <v>876.29</v>
      </c>
      <c r="E202" s="91">
        <f t="shared" si="14"/>
        <v>0.13203848654653652</v>
      </c>
      <c r="F202" s="92"/>
      <c r="G202" s="93"/>
      <c r="H202" s="94"/>
      <c r="J202" s="83"/>
      <c r="L202" s="83"/>
    </row>
    <row r="203" spans="1:12" ht="12.95" customHeight="1" x14ac:dyDescent="0.2">
      <c r="A203" s="50">
        <v>8</v>
      </c>
      <c r="B203" s="33" t="s">
        <v>42</v>
      </c>
      <c r="C203" s="79">
        <v>4643.1989999999996</v>
      </c>
      <c r="D203" s="79">
        <v>595.13499999999999</v>
      </c>
      <c r="E203" s="91">
        <f t="shared" si="14"/>
        <v>0.12817348556458596</v>
      </c>
      <c r="F203" s="92"/>
      <c r="G203" s="93"/>
      <c r="H203" s="94"/>
      <c r="J203" s="83"/>
      <c r="L203" s="83"/>
    </row>
    <row r="204" spans="1:12" ht="12.95" customHeight="1" x14ac:dyDescent="0.2">
      <c r="A204" s="50">
        <v>9</v>
      </c>
      <c r="B204" s="33" t="s">
        <v>43</v>
      </c>
      <c r="C204" s="79">
        <v>4821.3757000000005</v>
      </c>
      <c r="D204" s="79">
        <v>620.29899999999998</v>
      </c>
      <c r="E204" s="91">
        <f t="shared" si="14"/>
        <v>0.12865601823977332</v>
      </c>
      <c r="F204" s="92"/>
      <c r="G204" s="93"/>
      <c r="H204" s="94"/>
      <c r="J204" s="83"/>
      <c r="L204" s="83"/>
    </row>
    <row r="205" spans="1:12" ht="12.95" customHeight="1" x14ac:dyDescent="0.2">
      <c r="A205" s="50">
        <v>10</v>
      </c>
      <c r="B205" s="33" t="s">
        <v>44</v>
      </c>
      <c r="C205" s="79">
        <v>5899.7179999999998</v>
      </c>
      <c r="D205" s="79">
        <v>762.55100000000004</v>
      </c>
      <c r="E205" s="91">
        <f t="shared" si="14"/>
        <v>0.12925211001610587</v>
      </c>
      <c r="F205" s="92"/>
      <c r="G205" s="93"/>
      <c r="H205" s="94"/>
      <c r="J205" s="83"/>
      <c r="L205" s="83"/>
    </row>
    <row r="206" spans="1:12" ht="12.95" customHeight="1" x14ac:dyDescent="0.2">
      <c r="A206" s="50">
        <v>11</v>
      </c>
      <c r="B206" s="33" t="s">
        <v>45</v>
      </c>
      <c r="C206" s="79">
        <v>4672.6570000000002</v>
      </c>
      <c r="D206" s="79">
        <v>603.15100000000007</v>
      </c>
      <c r="E206" s="91">
        <f t="shared" si="14"/>
        <v>0.12908094901894149</v>
      </c>
      <c r="F206" s="92"/>
      <c r="G206" s="93"/>
      <c r="H206" s="94"/>
      <c r="J206" s="83"/>
      <c r="L206" s="83"/>
    </row>
    <row r="207" spans="1:12" ht="12.95" customHeight="1" x14ac:dyDescent="0.2">
      <c r="A207" s="50">
        <v>12</v>
      </c>
      <c r="B207" s="33" t="s">
        <v>46</v>
      </c>
      <c r="C207" s="79">
        <v>6955.014000000001</v>
      </c>
      <c r="D207" s="79">
        <v>902.54700000000003</v>
      </c>
      <c r="E207" s="91">
        <f t="shared" si="14"/>
        <v>0.1297692571143638</v>
      </c>
      <c r="F207" s="92"/>
      <c r="G207" s="93"/>
      <c r="H207" s="94"/>
      <c r="J207" s="83"/>
      <c r="L207" s="83"/>
    </row>
    <row r="208" spans="1:12" ht="12.95" customHeight="1" x14ac:dyDescent="0.2">
      <c r="A208" s="50">
        <v>13</v>
      </c>
      <c r="B208" s="33" t="s">
        <v>47</v>
      </c>
      <c r="C208" s="79">
        <v>8177.6050000000005</v>
      </c>
      <c r="D208" s="79">
        <v>1057.3919999999998</v>
      </c>
      <c r="E208" s="91">
        <f t="shared" si="14"/>
        <v>0.12930338405926917</v>
      </c>
      <c r="F208" s="92"/>
      <c r="G208" s="93"/>
      <c r="H208" s="94"/>
      <c r="J208" s="83"/>
      <c r="L208" s="83"/>
    </row>
    <row r="209" spans="1:12" ht="12.95" customHeight="1" x14ac:dyDescent="0.2">
      <c r="A209" s="52"/>
      <c r="B209" s="53" t="s">
        <v>48</v>
      </c>
      <c r="C209" s="95">
        <v>71523.989982907297</v>
      </c>
      <c r="D209" s="95">
        <v>9260.9179999999997</v>
      </c>
      <c r="E209" s="96">
        <f t="shared" si="14"/>
        <v>0.12947988503176572</v>
      </c>
      <c r="F209" s="92"/>
      <c r="G209" s="93"/>
      <c r="H209" s="94"/>
      <c r="J209" s="83"/>
      <c r="L209" s="83"/>
    </row>
    <row r="210" spans="1:12" x14ac:dyDescent="0.2">
      <c r="A210" s="46"/>
      <c r="B210" s="47"/>
      <c r="C210" s="97"/>
      <c r="D210" s="98"/>
      <c r="E210" s="99"/>
      <c r="F210" s="100"/>
      <c r="G210" s="101"/>
      <c r="H210" s="100"/>
    </row>
    <row r="211" spans="1:12" x14ac:dyDescent="0.2">
      <c r="A211" s="46"/>
      <c r="B211" s="47"/>
      <c r="C211" s="97"/>
      <c r="D211" s="98"/>
      <c r="E211" s="99"/>
      <c r="F211" s="98"/>
      <c r="G211" s="97"/>
      <c r="H211" s="98"/>
    </row>
    <row r="212" spans="1:12" x14ac:dyDescent="0.2">
      <c r="A212" s="6" t="s">
        <v>81</v>
      </c>
      <c r="B212" s="69"/>
      <c r="C212" s="85"/>
      <c r="D212" s="69"/>
      <c r="E212" s="69"/>
      <c r="F212" s="69"/>
      <c r="G212" s="69"/>
    </row>
    <row r="213" spans="1:12" x14ac:dyDescent="0.2">
      <c r="A213" s="69"/>
      <c r="B213" s="69"/>
      <c r="C213" s="69"/>
      <c r="D213" s="69"/>
      <c r="E213" s="86" t="s">
        <v>75</v>
      </c>
    </row>
    <row r="214" spans="1:12" ht="52.5" customHeight="1" x14ac:dyDescent="0.2">
      <c r="A214" s="87" t="s">
        <v>76</v>
      </c>
      <c r="B214" s="87" t="s">
        <v>77</v>
      </c>
      <c r="C214" s="88" t="s">
        <v>78</v>
      </c>
      <c r="D214" s="89" t="s">
        <v>82</v>
      </c>
      <c r="E214" s="88" t="s">
        <v>83</v>
      </c>
      <c r="F214" s="102"/>
      <c r="G214" s="103"/>
    </row>
    <row r="215" spans="1:12" ht="12.75" customHeight="1" x14ac:dyDescent="0.2">
      <c r="A215" s="87">
        <v>1</v>
      </c>
      <c r="B215" s="87">
        <v>2</v>
      </c>
      <c r="C215" s="88">
        <v>3</v>
      </c>
      <c r="D215" s="89">
        <v>4</v>
      </c>
      <c r="E215" s="88">
        <v>5</v>
      </c>
      <c r="F215" s="102"/>
      <c r="G215" s="103"/>
    </row>
    <row r="216" spans="1:12" ht="12.95" customHeight="1" x14ac:dyDescent="0.2">
      <c r="A216" s="50">
        <v>1</v>
      </c>
      <c r="B216" s="33" t="s">
        <v>35</v>
      </c>
      <c r="C216" s="79">
        <v>4461.1710000000003</v>
      </c>
      <c r="D216" s="104">
        <v>90.26005023864127</v>
      </c>
      <c r="E216" s="105">
        <f t="shared" ref="E216:E229" si="15">D216/C216</f>
        <v>2.0232367295188028E-2</v>
      </c>
      <c r="F216" s="65"/>
      <c r="G216" s="21"/>
    </row>
    <row r="217" spans="1:12" ht="12.95" customHeight="1" x14ac:dyDescent="0.2">
      <c r="A217" s="50">
        <v>2</v>
      </c>
      <c r="B217" s="33" t="s">
        <v>36</v>
      </c>
      <c r="C217" s="79">
        <v>3865.5649832833742</v>
      </c>
      <c r="D217" s="104">
        <v>-30.210257435810036</v>
      </c>
      <c r="E217" s="105">
        <f t="shared" si="15"/>
        <v>-7.8152243116993807E-3</v>
      </c>
      <c r="F217" s="65"/>
      <c r="G217" s="21"/>
    </row>
    <row r="218" spans="1:12" ht="12.95" customHeight="1" x14ac:dyDescent="0.2">
      <c r="A218" s="50">
        <v>3</v>
      </c>
      <c r="B218" s="33" t="s">
        <v>37</v>
      </c>
      <c r="C218" s="79">
        <v>4743.3319999999994</v>
      </c>
      <c r="D218" s="104">
        <v>37.104600238640387</v>
      </c>
      <c r="E218" s="105">
        <f t="shared" si="15"/>
        <v>7.8224758964037071E-3</v>
      </c>
      <c r="F218" s="65"/>
      <c r="G218" s="21"/>
    </row>
    <row r="219" spans="1:12" ht="12.95" customHeight="1" x14ac:dyDescent="0.2">
      <c r="A219" s="50">
        <v>4</v>
      </c>
      <c r="B219" s="33" t="s">
        <v>38</v>
      </c>
      <c r="C219" s="79">
        <v>6031.0910000000003</v>
      </c>
      <c r="D219" s="104">
        <v>-761.24394976135909</v>
      </c>
      <c r="E219" s="105">
        <f t="shared" si="15"/>
        <v>-0.12621994092965252</v>
      </c>
      <c r="F219" s="65"/>
      <c r="G219" s="21"/>
    </row>
    <row r="220" spans="1:12" ht="12.95" customHeight="1" x14ac:dyDescent="0.2">
      <c r="A220" s="50">
        <v>5</v>
      </c>
      <c r="B220" s="33" t="s">
        <v>39</v>
      </c>
      <c r="C220" s="79">
        <v>5473.2499000000007</v>
      </c>
      <c r="D220" s="104">
        <v>-190.42844357037393</v>
      </c>
      <c r="E220" s="105">
        <f t="shared" si="15"/>
        <v>-3.4792572429476296E-2</v>
      </c>
      <c r="F220" s="65"/>
      <c r="G220" s="21"/>
    </row>
    <row r="221" spans="1:12" ht="12.95" customHeight="1" x14ac:dyDescent="0.2">
      <c r="A221" s="50">
        <v>6</v>
      </c>
      <c r="B221" s="33" t="s">
        <v>40</v>
      </c>
      <c r="C221" s="79">
        <v>5143.3783999999996</v>
      </c>
      <c r="D221" s="104">
        <v>352.40370023864079</v>
      </c>
      <c r="E221" s="105">
        <f t="shared" si="15"/>
        <v>6.8515997236104742E-2</v>
      </c>
      <c r="F221" s="65"/>
      <c r="G221" s="21" t="s">
        <v>19</v>
      </c>
    </row>
    <row r="222" spans="1:12" ht="12.95" customHeight="1" x14ac:dyDescent="0.2">
      <c r="A222" s="50">
        <v>7</v>
      </c>
      <c r="B222" s="33" t="s">
        <v>41</v>
      </c>
      <c r="C222" s="79">
        <v>6636.6256000000012</v>
      </c>
      <c r="D222" s="104">
        <v>565.47830023864117</v>
      </c>
      <c r="E222" s="105">
        <f t="shared" si="15"/>
        <v>8.5205695532778139E-2</v>
      </c>
      <c r="F222" s="65"/>
      <c r="G222" s="21"/>
    </row>
    <row r="223" spans="1:12" ht="12.95" customHeight="1" x14ac:dyDescent="0.2">
      <c r="A223" s="50">
        <v>8</v>
      </c>
      <c r="B223" s="33" t="s">
        <v>42</v>
      </c>
      <c r="C223" s="79">
        <v>4643.1989999999996</v>
      </c>
      <c r="D223" s="104">
        <v>204.75945023864119</v>
      </c>
      <c r="E223" s="105">
        <f t="shared" si="15"/>
        <v>4.4098788408302385E-2</v>
      </c>
      <c r="F223" s="65"/>
      <c r="G223" s="21"/>
    </row>
    <row r="224" spans="1:12" ht="12.95" customHeight="1" x14ac:dyDescent="0.2">
      <c r="A224" s="50">
        <v>9</v>
      </c>
      <c r="B224" s="33" t="s">
        <v>43</v>
      </c>
      <c r="C224" s="79">
        <v>4821.3757000000005</v>
      </c>
      <c r="D224" s="104">
        <v>343.35770023864097</v>
      </c>
      <c r="E224" s="105">
        <f t="shared" si="15"/>
        <v>7.1215711366081874E-2</v>
      </c>
      <c r="F224" s="65"/>
      <c r="G224" s="21"/>
    </row>
    <row r="225" spans="1:8" ht="12.95" customHeight="1" x14ac:dyDescent="0.2">
      <c r="A225" s="50">
        <v>10</v>
      </c>
      <c r="B225" s="33" t="s">
        <v>44</v>
      </c>
      <c r="C225" s="79">
        <v>5899.7179999999998</v>
      </c>
      <c r="D225" s="104">
        <v>198.12690023864116</v>
      </c>
      <c r="E225" s="105">
        <f t="shared" si="15"/>
        <v>3.3582435675508754E-2</v>
      </c>
      <c r="F225" s="65"/>
      <c r="G225" s="21" t="s">
        <v>19</v>
      </c>
    </row>
    <row r="226" spans="1:8" ht="12.95" customHeight="1" x14ac:dyDescent="0.2">
      <c r="A226" s="50">
        <v>11</v>
      </c>
      <c r="B226" s="33" t="s">
        <v>45</v>
      </c>
      <c r="C226" s="79">
        <v>4672.6570000000002</v>
      </c>
      <c r="D226" s="104">
        <v>92.39635023864048</v>
      </c>
      <c r="E226" s="105">
        <f t="shared" si="15"/>
        <v>1.9773835365754531E-2</v>
      </c>
      <c r="F226" s="65"/>
      <c r="G226" s="21"/>
    </row>
    <row r="227" spans="1:8" ht="12.95" customHeight="1" x14ac:dyDescent="0.2">
      <c r="A227" s="50">
        <v>12</v>
      </c>
      <c r="B227" s="33" t="s">
        <v>46</v>
      </c>
      <c r="C227" s="79">
        <v>6955.014000000001</v>
      </c>
      <c r="D227" s="104">
        <v>1438.5707002386403</v>
      </c>
      <c r="E227" s="105">
        <f t="shared" si="15"/>
        <v>0.2068393680068279</v>
      </c>
      <c r="F227" s="65"/>
      <c r="G227" s="21"/>
    </row>
    <row r="228" spans="1:8" ht="12.95" customHeight="1" x14ac:dyDescent="0.2">
      <c r="A228" s="50">
        <v>13</v>
      </c>
      <c r="B228" s="33" t="s">
        <v>47</v>
      </c>
      <c r="C228" s="79">
        <v>8177.6050000000005</v>
      </c>
      <c r="D228" s="104">
        <v>77.32925023864027</v>
      </c>
      <c r="E228" s="105">
        <f t="shared" si="15"/>
        <v>9.4562222360508076E-3</v>
      </c>
      <c r="F228" s="65"/>
      <c r="G228" s="21" t="s">
        <v>19</v>
      </c>
    </row>
    <row r="229" spans="1:8" ht="12.95" customHeight="1" x14ac:dyDescent="0.2">
      <c r="A229" s="52"/>
      <c r="B229" s="53" t="s">
        <v>48</v>
      </c>
      <c r="C229" s="95">
        <v>71523.989982907297</v>
      </c>
      <c r="D229" s="106">
        <v>2417.9043516188649</v>
      </c>
      <c r="E229" s="107">
        <f t="shared" si="15"/>
        <v>3.3805501513501868E-2</v>
      </c>
      <c r="F229" s="49"/>
      <c r="G229" s="21"/>
    </row>
    <row r="230" spans="1:8" ht="13.5" customHeight="1" x14ac:dyDescent="0.2">
      <c r="A230" s="6" t="s">
        <v>84</v>
      </c>
    </row>
    <row r="231" spans="1:8" ht="13.5" customHeight="1" x14ac:dyDescent="0.2">
      <c r="A231" s="6"/>
      <c r="E231" s="108" t="s">
        <v>85</v>
      </c>
    </row>
    <row r="232" spans="1:8" ht="29.25" customHeight="1" x14ac:dyDescent="0.2">
      <c r="A232" s="70" t="s">
        <v>86</v>
      </c>
      <c r="B232" s="70" t="s">
        <v>87</v>
      </c>
      <c r="C232" s="70" t="s">
        <v>88</v>
      </c>
      <c r="D232" s="109" t="s">
        <v>89</v>
      </c>
      <c r="E232" s="70" t="s">
        <v>90</v>
      </c>
      <c r="F232" s="110"/>
    </row>
    <row r="233" spans="1:8" ht="15.75" customHeight="1" x14ac:dyDescent="0.2">
      <c r="A233" s="111">
        <f>C253</f>
        <v>71523.989982907297</v>
      </c>
      <c r="B233" s="112">
        <f>D209</f>
        <v>9260.9179999999997</v>
      </c>
      <c r="C233" s="111">
        <f>E253</f>
        <v>61654.89145161886</v>
      </c>
      <c r="D233" s="111">
        <f>B233+C233</f>
        <v>70915.809451618858</v>
      </c>
      <c r="E233" s="113">
        <f>D233/A233</f>
        <v>0.9914968316024626</v>
      </c>
      <c r="F233" s="114"/>
    </row>
    <row r="234" spans="1:8" ht="13.5" customHeight="1" x14ac:dyDescent="0.2">
      <c r="A234" s="115" t="s">
        <v>91</v>
      </c>
      <c r="B234" s="116"/>
      <c r="C234" s="117"/>
      <c r="D234" s="117"/>
      <c r="E234" s="118"/>
      <c r="F234" s="119"/>
      <c r="G234" s="120"/>
      <c r="H234" s="1" t="s">
        <v>19</v>
      </c>
    </row>
    <row r="235" spans="1:8" ht="13.5" customHeight="1" x14ac:dyDescent="0.2"/>
    <row r="236" spans="1:8" ht="13.5" customHeight="1" x14ac:dyDescent="0.2">
      <c r="A236" s="6" t="s">
        <v>92</v>
      </c>
      <c r="H236" s="1" t="s">
        <v>19</v>
      </c>
    </row>
    <row r="237" spans="1:8" ht="13.5" customHeight="1" x14ac:dyDescent="0.2">
      <c r="G237" s="108" t="s">
        <v>85</v>
      </c>
    </row>
    <row r="238" spans="1:8" ht="30" customHeight="1" x14ac:dyDescent="0.2">
      <c r="A238" s="121" t="s">
        <v>28</v>
      </c>
      <c r="B238" s="121" t="s">
        <v>62</v>
      </c>
      <c r="C238" s="121" t="s">
        <v>86</v>
      </c>
      <c r="D238" s="122" t="s">
        <v>93</v>
      </c>
      <c r="E238" s="122" t="s">
        <v>94</v>
      </c>
      <c r="F238" s="121" t="s">
        <v>89</v>
      </c>
      <c r="G238" s="121" t="s">
        <v>90</v>
      </c>
    </row>
    <row r="239" spans="1:8" ht="14.25" customHeight="1" x14ac:dyDescent="0.2">
      <c r="A239" s="121">
        <v>1</v>
      </c>
      <c r="B239" s="121">
        <v>2</v>
      </c>
      <c r="C239" s="121">
        <v>3</v>
      </c>
      <c r="D239" s="122">
        <v>4</v>
      </c>
      <c r="E239" s="122">
        <v>5</v>
      </c>
      <c r="F239" s="121">
        <v>6</v>
      </c>
      <c r="G239" s="123">
        <v>7</v>
      </c>
    </row>
    <row r="240" spans="1:8" ht="12.95" customHeight="1" x14ac:dyDescent="0.2">
      <c r="A240" s="50">
        <v>1</v>
      </c>
      <c r="B240" s="33" t="s">
        <v>35</v>
      </c>
      <c r="C240" s="79">
        <v>4461.1710000000003</v>
      </c>
      <c r="D240" s="79">
        <v>578.375</v>
      </c>
      <c r="E240" s="104">
        <v>3855.5430502386407</v>
      </c>
      <c r="F240" s="124">
        <f t="shared" ref="F240:F253" si="16">D240+E240</f>
        <v>4433.9180502386407</v>
      </c>
      <c r="G240" s="125">
        <f t="shared" ref="G240:G253" si="17">F240/C240</f>
        <v>0.99389107708237157</v>
      </c>
    </row>
    <row r="241" spans="1:8" ht="12.95" customHeight="1" x14ac:dyDescent="0.2">
      <c r="A241" s="50">
        <v>2</v>
      </c>
      <c r="B241" s="33" t="s">
        <v>36</v>
      </c>
      <c r="C241" s="79">
        <v>3865.5649832833742</v>
      </c>
      <c r="D241" s="79">
        <v>501.05399999999997</v>
      </c>
      <c r="E241" s="104">
        <v>3348.2157425641899</v>
      </c>
      <c r="F241" s="124">
        <f t="shared" si="16"/>
        <v>3849.26974256419</v>
      </c>
      <c r="G241" s="125">
        <f t="shared" si="17"/>
        <v>0.99578451253836042</v>
      </c>
    </row>
    <row r="242" spans="1:8" ht="12.95" customHeight="1" x14ac:dyDescent="0.2">
      <c r="A242" s="50">
        <v>3</v>
      </c>
      <c r="B242" s="33" t="s">
        <v>37</v>
      </c>
      <c r="C242" s="79">
        <v>4743.3319999999994</v>
      </c>
      <c r="D242" s="79">
        <v>609.94000000000005</v>
      </c>
      <c r="E242" s="104">
        <v>4110.6206002386407</v>
      </c>
      <c r="F242" s="124">
        <f t="shared" si="16"/>
        <v>4720.5606002386412</v>
      </c>
      <c r="G242" s="125">
        <f t="shared" si="17"/>
        <v>0.99519928190534457</v>
      </c>
    </row>
    <row r="243" spans="1:8" ht="12.95" customHeight="1" x14ac:dyDescent="0.2">
      <c r="A243" s="50">
        <v>4</v>
      </c>
      <c r="B243" s="33" t="s">
        <v>38</v>
      </c>
      <c r="C243" s="79">
        <v>6031.0910000000003</v>
      </c>
      <c r="D243" s="79">
        <v>782.47399999999993</v>
      </c>
      <c r="E243" s="104">
        <v>5191.879050238641</v>
      </c>
      <c r="F243" s="124">
        <f t="shared" si="16"/>
        <v>5974.3530502386411</v>
      </c>
      <c r="G243" s="125">
        <f t="shared" si="17"/>
        <v>0.99059242353309551</v>
      </c>
    </row>
    <row r="244" spans="1:8" ht="12.95" customHeight="1" x14ac:dyDescent="0.2">
      <c r="A244" s="50">
        <v>5</v>
      </c>
      <c r="B244" s="33" t="s">
        <v>39</v>
      </c>
      <c r="C244" s="79">
        <v>5473.2499000000007</v>
      </c>
      <c r="D244" s="79">
        <v>710.26</v>
      </c>
      <c r="E244" s="104">
        <v>4700.4066564296263</v>
      </c>
      <c r="F244" s="124">
        <f t="shared" si="16"/>
        <v>5410.6666564296265</v>
      </c>
      <c r="G244" s="125">
        <f t="shared" si="17"/>
        <v>0.98856561554582512</v>
      </c>
    </row>
    <row r="245" spans="1:8" ht="12.95" customHeight="1" x14ac:dyDescent="0.2">
      <c r="A245" s="50">
        <v>6</v>
      </c>
      <c r="B245" s="33" t="s">
        <v>40</v>
      </c>
      <c r="C245" s="79">
        <v>5143.3783999999996</v>
      </c>
      <c r="D245" s="79">
        <v>661.45</v>
      </c>
      <c r="E245" s="104">
        <v>4450.9468002386411</v>
      </c>
      <c r="F245" s="124">
        <f t="shared" si="16"/>
        <v>5112.3968002386409</v>
      </c>
      <c r="G245" s="125">
        <f t="shared" si="17"/>
        <v>0.99397641057065556</v>
      </c>
    </row>
    <row r="246" spans="1:8" ht="12.95" customHeight="1" x14ac:dyDescent="0.2">
      <c r="A246" s="50">
        <v>7</v>
      </c>
      <c r="B246" s="33" t="s">
        <v>41</v>
      </c>
      <c r="C246" s="79">
        <v>6636.6256000000012</v>
      </c>
      <c r="D246" s="79">
        <v>876.29</v>
      </c>
      <c r="E246" s="104">
        <v>5650.5833002386407</v>
      </c>
      <c r="F246" s="124">
        <f t="shared" si="16"/>
        <v>6526.8733002386407</v>
      </c>
      <c r="G246" s="125">
        <f t="shared" si="17"/>
        <v>0.98346263502323217</v>
      </c>
    </row>
    <row r="247" spans="1:8" ht="12.95" customHeight="1" x14ac:dyDescent="0.2">
      <c r="A247" s="50">
        <v>8</v>
      </c>
      <c r="B247" s="33" t="s">
        <v>42</v>
      </c>
      <c r="C247" s="79">
        <v>4643.1989999999996</v>
      </c>
      <c r="D247" s="79">
        <v>595.13499999999999</v>
      </c>
      <c r="E247" s="104">
        <v>4030.5804502386409</v>
      </c>
      <c r="F247" s="124">
        <f t="shared" si="16"/>
        <v>4625.7154502386411</v>
      </c>
      <c r="G247" s="125">
        <f t="shared" si="17"/>
        <v>0.99623458960915556</v>
      </c>
    </row>
    <row r="248" spans="1:8" ht="12.95" customHeight="1" x14ac:dyDescent="0.2">
      <c r="A248" s="50">
        <v>9</v>
      </c>
      <c r="B248" s="33" t="s">
        <v>43</v>
      </c>
      <c r="C248" s="79">
        <v>4821.3757000000005</v>
      </c>
      <c r="D248" s="79">
        <v>620.29899999999998</v>
      </c>
      <c r="E248" s="104">
        <v>4161.3661002386407</v>
      </c>
      <c r="F248" s="124">
        <f t="shared" si="16"/>
        <v>4781.6651002386407</v>
      </c>
      <c r="G248" s="125">
        <f t="shared" si="17"/>
        <v>0.99176363713755811</v>
      </c>
    </row>
    <row r="249" spans="1:8" ht="12.95" customHeight="1" x14ac:dyDescent="0.2">
      <c r="A249" s="50">
        <v>10</v>
      </c>
      <c r="B249" s="33" t="s">
        <v>44</v>
      </c>
      <c r="C249" s="79">
        <v>5899.7179999999998</v>
      </c>
      <c r="D249" s="79">
        <v>762.55100000000004</v>
      </c>
      <c r="E249" s="104">
        <v>5088.4869002386404</v>
      </c>
      <c r="F249" s="124">
        <f t="shared" si="16"/>
        <v>5851.0379002386408</v>
      </c>
      <c r="G249" s="125">
        <f t="shared" si="17"/>
        <v>0.99174874125147017</v>
      </c>
    </row>
    <row r="250" spans="1:8" ht="12.95" customHeight="1" x14ac:dyDescent="0.2">
      <c r="A250" s="50">
        <v>11</v>
      </c>
      <c r="B250" s="33" t="s">
        <v>45</v>
      </c>
      <c r="C250" s="79">
        <v>4672.6570000000002</v>
      </c>
      <c r="D250" s="79">
        <v>603.15100000000007</v>
      </c>
      <c r="E250" s="104">
        <v>4043.4543502386405</v>
      </c>
      <c r="F250" s="124">
        <f t="shared" si="16"/>
        <v>4646.6053502386403</v>
      </c>
      <c r="G250" s="125">
        <f t="shared" si="17"/>
        <v>0.99442466036746124</v>
      </c>
    </row>
    <row r="251" spans="1:8" ht="12.95" customHeight="1" x14ac:dyDescent="0.2">
      <c r="A251" s="50">
        <v>12</v>
      </c>
      <c r="B251" s="33" t="s">
        <v>46</v>
      </c>
      <c r="C251" s="79">
        <v>6955.014000000001</v>
      </c>
      <c r="D251" s="79">
        <v>902.54700000000003</v>
      </c>
      <c r="E251" s="104">
        <v>5993.6737002386399</v>
      </c>
      <c r="F251" s="124">
        <f t="shared" si="16"/>
        <v>6896.2207002386403</v>
      </c>
      <c r="G251" s="125">
        <f t="shared" si="17"/>
        <v>0.99154663099724016</v>
      </c>
    </row>
    <row r="252" spans="1:8" ht="12.95" customHeight="1" x14ac:dyDescent="0.2">
      <c r="A252" s="50">
        <v>13</v>
      </c>
      <c r="B252" s="33" t="s">
        <v>47</v>
      </c>
      <c r="C252" s="79">
        <v>8177.6050000000005</v>
      </c>
      <c r="D252" s="79">
        <v>1057.3919999999998</v>
      </c>
      <c r="E252" s="104">
        <v>7029.1347502386416</v>
      </c>
      <c r="F252" s="124">
        <f t="shared" si="16"/>
        <v>8086.5267502386414</v>
      </c>
      <c r="G252" s="125">
        <f t="shared" si="17"/>
        <v>0.98886247871334465</v>
      </c>
    </row>
    <row r="253" spans="1:8" ht="12.95" customHeight="1" x14ac:dyDescent="0.2">
      <c r="A253" s="52"/>
      <c r="B253" s="53" t="s">
        <v>48</v>
      </c>
      <c r="C253" s="95">
        <v>71523.989982907297</v>
      </c>
      <c r="D253" s="95">
        <v>9260.9179999999997</v>
      </c>
      <c r="E253" s="106">
        <v>61654.89145161886</v>
      </c>
      <c r="F253" s="126">
        <f t="shared" si="16"/>
        <v>70915.809451618858</v>
      </c>
      <c r="G253" s="127">
        <f t="shared" si="17"/>
        <v>0.9914968316024626</v>
      </c>
    </row>
    <row r="254" spans="1:8" ht="5.25" customHeight="1" x14ac:dyDescent="0.2">
      <c r="A254" s="128"/>
    </row>
    <row r="255" spans="1:8" x14ac:dyDescent="0.2">
      <c r="A255" s="6" t="s">
        <v>95</v>
      </c>
      <c r="H255" s="21"/>
    </row>
    <row r="256" spans="1:8" ht="6.75" customHeight="1" x14ac:dyDescent="0.2">
      <c r="A256" s="6"/>
      <c r="G256" s="1" t="s">
        <v>19</v>
      </c>
    </row>
    <row r="257" spans="1:8" x14ac:dyDescent="0.2">
      <c r="A257" s="123" t="s">
        <v>86</v>
      </c>
      <c r="B257" s="123" t="s">
        <v>96</v>
      </c>
      <c r="C257" s="123" t="s">
        <v>97</v>
      </c>
      <c r="D257" s="123" t="s">
        <v>98</v>
      </c>
      <c r="E257" s="123" t="s">
        <v>99</v>
      </c>
    </row>
    <row r="258" spans="1:8" ht="18.75" customHeight="1" x14ac:dyDescent="0.2">
      <c r="A258" s="129">
        <f>C253</f>
        <v>71523.989982907297</v>
      </c>
      <c r="B258" s="129">
        <f>F253</f>
        <v>70915.809451618858</v>
      </c>
      <c r="C258" s="127">
        <f>B258/A258</f>
        <v>0.9914968316024626</v>
      </c>
      <c r="D258" s="129">
        <f>D277</f>
        <v>68419.004099999991</v>
      </c>
      <c r="E258" s="127">
        <f>D258/A258</f>
        <v>0.95658818972977699</v>
      </c>
      <c r="H258" s="1" t="s">
        <v>19</v>
      </c>
    </row>
    <row r="259" spans="1:8" ht="7.5" customHeight="1" x14ac:dyDescent="0.2">
      <c r="A259" s="6"/>
      <c r="G259" s="1" t="s">
        <v>19</v>
      </c>
    </row>
    <row r="260" spans="1:8" x14ac:dyDescent="0.2">
      <c r="A260" s="6" t="s">
        <v>100</v>
      </c>
      <c r="G260" s="1" t="s">
        <v>19</v>
      </c>
    </row>
    <row r="261" spans="1:8" ht="6.75" customHeight="1" x14ac:dyDescent="0.2">
      <c r="A261" s="6"/>
    </row>
    <row r="262" spans="1:8" x14ac:dyDescent="0.2">
      <c r="A262" s="70" t="s">
        <v>28</v>
      </c>
      <c r="B262" s="70" t="s">
        <v>62</v>
      </c>
      <c r="C262" s="121" t="s">
        <v>86</v>
      </c>
      <c r="D262" s="70" t="s">
        <v>98</v>
      </c>
      <c r="E262" s="130" t="s">
        <v>99</v>
      </c>
    </row>
    <row r="263" spans="1:8" x14ac:dyDescent="0.2">
      <c r="A263" s="131">
        <v>1</v>
      </c>
      <c r="B263" s="131">
        <v>2</v>
      </c>
      <c r="C263" s="132">
        <v>3</v>
      </c>
      <c r="D263" s="131">
        <v>4</v>
      </c>
      <c r="E263" s="133">
        <v>5</v>
      </c>
    </row>
    <row r="264" spans="1:8" ht="12.95" customHeight="1" x14ac:dyDescent="0.2">
      <c r="A264" s="50">
        <v>1</v>
      </c>
      <c r="B264" s="33" t="s">
        <v>35</v>
      </c>
      <c r="C264" s="79">
        <v>4461.1710000000003</v>
      </c>
      <c r="D264" s="104">
        <v>4343.6909999999998</v>
      </c>
      <c r="E264" s="91">
        <f t="shared" ref="E264:E277" si="18">D264/C264</f>
        <v>0.97366610694815314</v>
      </c>
      <c r="F264" s="65"/>
      <c r="G264" s="21"/>
    </row>
    <row r="265" spans="1:8" ht="12.95" customHeight="1" x14ac:dyDescent="0.2">
      <c r="A265" s="50">
        <v>2</v>
      </c>
      <c r="B265" s="33" t="s">
        <v>36</v>
      </c>
      <c r="C265" s="79">
        <v>3865.5649832833742</v>
      </c>
      <c r="D265" s="104">
        <v>3879.502</v>
      </c>
      <c r="E265" s="91">
        <f t="shared" si="18"/>
        <v>1.0036054281267801</v>
      </c>
      <c r="F265" s="65"/>
      <c r="G265" s="21" t="s">
        <v>19</v>
      </c>
    </row>
    <row r="266" spans="1:8" ht="12.95" customHeight="1" x14ac:dyDescent="0.2">
      <c r="A266" s="50">
        <v>3</v>
      </c>
      <c r="B266" s="33" t="s">
        <v>37</v>
      </c>
      <c r="C266" s="79">
        <v>4743.3319999999994</v>
      </c>
      <c r="D266" s="104">
        <v>4647.4229999999998</v>
      </c>
      <c r="E266" s="91">
        <f t="shared" si="18"/>
        <v>0.97978024730295077</v>
      </c>
      <c r="F266" s="65"/>
      <c r="G266" s="21"/>
    </row>
    <row r="267" spans="1:8" ht="12.95" customHeight="1" x14ac:dyDescent="0.2">
      <c r="A267" s="50">
        <v>4</v>
      </c>
      <c r="B267" s="33" t="s">
        <v>38</v>
      </c>
      <c r="C267" s="79">
        <v>6031.0910000000003</v>
      </c>
      <c r="D267" s="104">
        <v>6735.5749999999998</v>
      </c>
      <c r="E267" s="91">
        <f t="shared" si="18"/>
        <v>1.1168087166981893</v>
      </c>
      <c r="F267" s="65"/>
      <c r="G267" s="21"/>
    </row>
    <row r="268" spans="1:8" ht="12.95" customHeight="1" x14ac:dyDescent="0.2">
      <c r="A268" s="50">
        <v>5</v>
      </c>
      <c r="B268" s="33" t="s">
        <v>39</v>
      </c>
      <c r="C268" s="79">
        <v>5473.2499000000007</v>
      </c>
      <c r="D268" s="104">
        <v>5601.0730999999996</v>
      </c>
      <c r="E268" s="91">
        <f t="shared" si="18"/>
        <v>1.0233541684256</v>
      </c>
      <c r="F268" s="65"/>
      <c r="G268" s="21"/>
    </row>
    <row r="269" spans="1:8" ht="12.95" customHeight="1" x14ac:dyDescent="0.2">
      <c r="A269" s="50">
        <v>6</v>
      </c>
      <c r="B269" s="33" t="s">
        <v>40</v>
      </c>
      <c r="C269" s="79">
        <v>5143.3783999999996</v>
      </c>
      <c r="D269" s="104">
        <v>4759.8720999999996</v>
      </c>
      <c r="E269" s="91">
        <f t="shared" si="18"/>
        <v>0.92543688794120227</v>
      </c>
      <c r="F269" s="65"/>
      <c r="G269" s="21" t="s">
        <v>19</v>
      </c>
    </row>
    <row r="270" spans="1:8" ht="12.95" customHeight="1" x14ac:dyDescent="0.2">
      <c r="A270" s="50">
        <v>7</v>
      </c>
      <c r="B270" s="33" t="s">
        <v>41</v>
      </c>
      <c r="C270" s="79">
        <v>6636.6256000000012</v>
      </c>
      <c r="D270" s="104">
        <v>5961.4499999999989</v>
      </c>
      <c r="E270" s="91">
        <f t="shared" si="18"/>
        <v>0.89826522683455245</v>
      </c>
      <c r="F270" s="65"/>
      <c r="G270" s="21" t="s">
        <v>19</v>
      </c>
      <c r="H270" s="1" t="s">
        <v>19</v>
      </c>
    </row>
    <row r="271" spans="1:8" ht="12.95" customHeight="1" x14ac:dyDescent="0.2">
      <c r="A271" s="50">
        <v>8</v>
      </c>
      <c r="B271" s="33" t="s">
        <v>42</v>
      </c>
      <c r="C271" s="79">
        <v>4643.1989999999996</v>
      </c>
      <c r="D271" s="104">
        <v>4378.0769999999993</v>
      </c>
      <c r="E271" s="91">
        <f t="shared" si="18"/>
        <v>0.94290100424297985</v>
      </c>
      <c r="F271" s="65"/>
      <c r="G271" s="21" t="s">
        <v>19</v>
      </c>
    </row>
    <row r="272" spans="1:8" ht="12.95" customHeight="1" x14ac:dyDescent="0.2">
      <c r="A272" s="50">
        <v>9</v>
      </c>
      <c r="B272" s="33" t="s">
        <v>43</v>
      </c>
      <c r="C272" s="79">
        <v>4821.3757000000005</v>
      </c>
      <c r="D272" s="104">
        <v>4438.3404</v>
      </c>
      <c r="E272" s="91">
        <f t="shared" si="18"/>
        <v>0.92055477029097721</v>
      </c>
      <c r="F272" s="65"/>
      <c r="G272" s="21"/>
    </row>
    <row r="273" spans="1:8" ht="12.95" customHeight="1" x14ac:dyDescent="0.2">
      <c r="A273" s="50">
        <v>10</v>
      </c>
      <c r="B273" s="33" t="s">
        <v>44</v>
      </c>
      <c r="C273" s="79">
        <v>5899.7179999999998</v>
      </c>
      <c r="D273" s="104">
        <v>5652.9439999999995</v>
      </c>
      <c r="E273" s="91">
        <f t="shared" si="18"/>
        <v>0.95817189906365008</v>
      </c>
      <c r="F273" s="65"/>
      <c r="G273" s="21" t="s">
        <v>19</v>
      </c>
    </row>
    <row r="274" spans="1:8" ht="12.95" customHeight="1" x14ac:dyDescent="0.2">
      <c r="A274" s="50">
        <v>11</v>
      </c>
      <c r="B274" s="33" t="s">
        <v>45</v>
      </c>
      <c r="C274" s="79">
        <v>4672.6570000000002</v>
      </c>
      <c r="D274" s="104">
        <v>4554.165</v>
      </c>
      <c r="E274" s="91">
        <f t="shared" si="18"/>
        <v>0.97464140851768055</v>
      </c>
      <c r="F274" s="65"/>
      <c r="G274" s="21"/>
    </row>
    <row r="275" spans="1:8" ht="12.95" customHeight="1" x14ac:dyDescent="0.2">
      <c r="A275" s="50">
        <v>12</v>
      </c>
      <c r="B275" s="33" t="s">
        <v>46</v>
      </c>
      <c r="C275" s="79">
        <v>6955.014000000001</v>
      </c>
      <c r="D275" s="104">
        <v>5457.6719999999996</v>
      </c>
      <c r="E275" s="91">
        <f t="shared" si="18"/>
        <v>0.78471042617599318</v>
      </c>
      <c r="F275" s="65"/>
      <c r="G275" s="21"/>
    </row>
    <row r="276" spans="1:8" ht="12.95" customHeight="1" x14ac:dyDescent="0.2">
      <c r="A276" s="50">
        <v>13</v>
      </c>
      <c r="B276" s="33" t="s">
        <v>47</v>
      </c>
      <c r="C276" s="79">
        <v>8177.6050000000005</v>
      </c>
      <c r="D276" s="104">
        <v>8009.2195000000002</v>
      </c>
      <c r="E276" s="91">
        <f t="shared" si="18"/>
        <v>0.97940894675152435</v>
      </c>
      <c r="F276" s="65"/>
      <c r="G276" s="21"/>
    </row>
    <row r="277" spans="1:8" ht="12.95" customHeight="1" x14ac:dyDescent="0.2">
      <c r="A277" s="52"/>
      <c r="B277" s="53" t="s">
        <v>48</v>
      </c>
      <c r="C277" s="95">
        <v>71523.989982907297</v>
      </c>
      <c r="D277" s="106">
        <v>68419.004099999991</v>
      </c>
      <c r="E277" s="54">
        <f t="shared" si="18"/>
        <v>0.95658818972977699</v>
      </c>
      <c r="F277" s="49"/>
      <c r="G277" s="21" t="s">
        <v>19</v>
      </c>
    </row>
    <row r="278" spans="1:8" ht="14.25" customHeight="1" x14ac:dyDescent="0.2">
      <c r="A278" s="46"/>
      <c r="B278" s="47"/>
      <c r="C278" s="97"/>
      <c r="D278" s="97"/>
      <c r="E278" s="134"/>
      <c r="F278" s="98"/>
      <c r="G278" s="98"/>
      <c r="H278" s="98"/>
    </row>
    <row r="279" spans="1:8" x14ac:dyDescent="0.2">
      <c r="A279" s="6" t="s">
        <v>101</v>
      </c>
      <c r="F279" s="135"/>
      <c r="G279" s="135"/>
      <c r="H279" s="136"/>
    </row>
    <row r="280" spans="1:8" ht="11.25" customHeight="1" x14ac:dyDescent="0.2">
      <c r="A280" s="6"/>
      <c r="F280" s="98"/>
      <c r="G280" s="98"/>
      <c r="H280" s="98"/>
    </row>
    <row r="281" spans="1:8" ht="28.5" x14ac:dyDescent="0.25">
      <c r="A281" s="137" t="s">
        <v>86</v>
      </c>
      <c r="B281" s="137" t="s">
        <v>102</v>
      </c>
      <c r="C281" s="137" t="s">
        <v>103</v>
      </c>
      <c r="D281" s="137" t="s">
        <v>104</v>
      </c>
      <c r="F281" s="98"/>
      <c r="G281" s="138"/>
      <c r="H281" s="138"/>
    </row>
    <row r="282" spans="1:8" ht="18.75" customHeight="1" x14ac:dyDescent="0.2">
      <c r="A282" s="129">
        <f>C301</f>
        <v>2167.1697993203557</v>
      </c>
      <c r="B282" s="129">
        <f>D301</f>
        <v>1743.5077573422309</v>
      </c>
      <c r="C282" s="139">
        <f>E301</f>
        <v>1391.7085864422309</v>
      </c>
      <c r="D282" s="125">
        <f>C282/B282</f>
        <v>0.79822334060831723</v>
      </c>
    </row>
    <row r="283" spans="1:8" ht="7.5" customHeight="1" x14ac:dyDescent="0.2">
      <c r="A283" s="6"/>
    </row>
    <row r="284" spans="1:8" x14ac:dyDescent="0.2">
      <c r="A284" s="6" t="s">
        <v>105</v>
      </c>
    </row>
    <row r="285" spans="1:8" ht="6.75" customHeight="1" x14ac:dyDescent="0.2">
      <c r="A285" s="6"/>
    </row>
    <row r="286" spans="1:8" ht="33" customHeight="1" x14ac:dyDescent="0.2">
      <c r="A286" s="137" t="s">
        <v>28</v>
      </c>
      <c r="B286" s="137" t="s">
        <v>62</v>
      </c>
      <c r="C286" s="88" t="s">
        <v>86</v>
      </c>
      <c r="D286" s="137" t="s">
        <v>106</v>
      </c>
      <c r="E286" s="137" t="s">
        <v>107</v>
      </c>
      <c r="F286" s="137" t="s">
        <v>108</v>
      </c>
      <c r="G286" s="137" t="s">
        <v>109</v>
      </c>
    </row>
    <row r="287" spans="1:8" x14ac:dyDescent="0.2">
      <c r="A287" s="140">
        <v>1</v>
      </c>
      <c r="B287" s="140">
        <v>2</v>
      </c>
      <c r="C287" s="141">
        <v>3</v>
      </c>
      <c r="D287" s="140">
        <v>4</v>
      </c>
      <c r="E287" s="142">
        <v>5</v>
      </c>
      <c r="F287" s="141">
        <v>6</v>
      </c>
      <c r="G287" s="140">
        <v>7</v>
      </c>
    </row>
    <row r="288" spans="1:8" ht="12.95" customHeight="1" x14ac:dyDescent="0.2">
      <c r="A288" s="32">
        <v>1</v>
      </c>
      <c r="B288" s="33" t="s">
        <v>35</v>
      </c>
      <c r="C288" s="287">
        <v>134.87327202986435</v>
      </c>
      <c r="D288" s="287">
        <v>116.82168030000001</v>
      </c>
      <c r="E288" s="287">
        <v>90.246459299999998</v>
      </c>
      <c r="F288" s="143">
        <f t="shared" ref="F288:F300" si="19">D288-E288</f>
        <v>26.575221000000013</v>
      </c>
      <c r="G288" s="144">
        <f t="shared" ref="G288:G300" si="20">E288/D288</f>
        <v>0.77251464855021423</v>
      </c>
      <c r="H288" s="58"/>
    </row>
    <row r="289" spans="1:8" ht="12.95" customHeight="1" x14ac:dyDescent="0.2">
      <c r="A289" s="32">
        <v>2</v>
      </c>
      <c r="B289" s="33" t="s">
        <v>36</v>
      </c>
      <c r="C289" s="287">
        <v>116.94077469227257</v>
      </c>
      <c r="D289" s="287">
        <v>101.45082359999999</v>
      </c>
      <c r="E289" s="287">
        <v>78.417975600000005</v>
      </c>
      <c r="F289" s="143">
        <f t="shared" si="19"/>
        <v>23.032847999999987</v>
      </c>
      <c r="G289" s="144">
        <f t="shared" si="20"/>
        <v>0.7729653916777075</v>
      </c>
      <c r="H289" s="58"/>
    </row>
    <row r="290" spans="1:8" ht="12.95" customHeight="1" x14ac:dyDescent="0.2">
      <c r="A290" s="32">
        <v>3</v>
      </c>
      <c r="B290" s="33" t="s">
        <v>37</v>
      </c>
      <c r="C290" s="287">
        <v>147.00686378303953</v>
      </c>
      <c r="D290" s="287">
        <v>124.55190719999999</v>
      </c>
      <c r="E290" s="287">
        <v>124.55190719999999</v>
      </c>
      <c r="F290" s="143">
        <f t="shared" si="19"/>
        <v>0</v>
      </c>
      <c r="G290" s="144">
        <f t="shared" si="20"/>
        <v>1</v>
      </c>
      <c r="H290" s="58"/>
    </row>
    <row r="291" spans="1:8" ht="12.95" customHeight="1" x14ac:dyDescent="0.2">
      <c r="A291" s="32">
        <v>4</v>
      </c>
      <c r="B291" s="33" t="s">
        <v>38</v>
      </c>
      <c r="C291" s="287">
        <v>181.92970333640028</v>
      </c>
      <c r="D291" s="287">
        <v>186.98072429999999</v>
      </c>
      <c r="E291" s="287">
        <v>151.07546669999999</v>
      </c>
      <c r="F291" s="143">
        <f t="shared" si="19"/>
        <v>35.905257599999999</v>
      </c>
      <c r="G291" s="144">
        <f t="shared" si="20"/>
        <v>0.80797348103972444</v>
      </c>
      <c r="H291" s="58"/>
    </row>
    <row r="292" spans="1:8" ht="12.95" customHeight="1" x14ac:dyDescent="0.2">
      <c r="A292" s="32">
        <v>5</v>
      </c>
      <c r="B292" s="33" t="s">
        <v>39</v>
      </c>
      <c r="C292" s="287">
        <v>163.66421709704937</v>
      </c>
      <c r="D292" s="287">
        <v>142.42263509999998</v>
      </c>
      <c r="E292" s="287">
        <v>109.9419441</v>
      </c>
      <c r="F292" s="143">
        <f t="shared" si="19"/>
        <v>32.480690999999979</v>
      </c>
      <c r="G292" s="144">
        <f t="shared" si="20"/>
        <v>0.77194151072128292</v>
      </c>
      <c r="H292" s="58"/>
    </row>
    <row r="293" spans="1:8" s="59" customFormat="1" ht="12.95" customHeight="1" x14ac:dyDescent="0.2">
      <c r="A293" s="32">
        <v>6</v>
      </c>
      <c r="B293" s="33" t="s">
        <v>40</v>
      </c>
      <c r="C293" s="287">
        <v>159.10021275937842</v>
      </c>
      <c r="D293" s="287">
        <v>133.53000000000003</v>
      </c>
      <c r="E293" s="287">
        <v>52.826232000000005</v>
      </c>
      <c r="F293" s="143">
        <f t="shared" si="19"/>
        <v>80.703768000000025</v>
      </c>
      <c r="G293" s="144">
        <f t="shared" si="20"/>
        <v>0.39561321051449105</v>
      </c>
      <c r="H293" s="58"/>
    </row>
    <row r="294" spans="1:8" ht="12.95" customHeight="1" x14ac:dyDescent="0.2">
      <c r="A294" s="32">
        <v>7</v>
      </c>
      <c r="B294" s="33" t="s">
        <v>41</v>
      </c>
      <c r="C294" s="287">
        <v>188.37564929671035</v>
      </c>
      <c r="D294" s="287">
        <v>132.45738930000005</v>
      </c>
      <c r="E294" s="287">
        <v>132.45738930000005</v>
      </c>
      <c r="F294" s="143">
        <f t="shared" si="19"/>
        <v>0</v>
      </c>
      <c r="G294" s="144">
        <f t="shared" si="20"/>
        <v>1</v>
      </c>
      <c r="H294" s="58"/>
    </row>
    <row r="295" spans="1:8" ht="12.95" customHeight="1" x14ac:dyDescent="0.2">
      <c r="A295" s="32">
        <v>8</v>
      </c>
      <c r="B295" s="33" t="s">
        <v>42</v>
      </c>
      <c r="C295" s="287">
        <v>145.28747141585683</v>
      </c>
      <c r="D295" s="287">
        <v>122.12658764223082</v>
      </c>
      <c r="E295" s="287">
        <v>122.12658764223082</v>
      </c>
      <c r="F295" s="143">
        <f t="shared" si="19"/>
        <v>0</v>
      </c>
      <c r="G295" s="144">
        <f t="shared" si="20"/>
        <v>1</v>
      </c>
      <c r="H295" s="58"/>
    </row>
    <row r="296" spans="1:8" ht="12.95" customHeight="1" x14ac:dyDescent="0.2">
      <c r="A296" s="32">
        <v>9</v>
      </c>
      <c r="B296" s="33" t="s">
        <v>43</v>
      </c>
      <c r="C296" s="287">
        <v>148.19284208862726</v>
      </c>
      <c r="D296" s="287">
        <v>90.999838499999996</v>
      </c>
      <c r="E296" s="287">
        <v>90.999838499999996</v>
      </c>
      <c r="F296" s="143">
        <f t="shared" si="19"/>
        <v>0</v>
      </c>
      <c r="G296" s="144">
        <f t="shared" si="20"/>
        <v>1</v>
      </c>
      <c r="H296" s="58"/>
    </row>
    <row r="297" spans="1:8" ht="12.95" customHeight="1" x14ac:dyDescent="0.2">
      <c r="A297" s="32">
        <v>10</v>
      </c>
      <c r="B297" s="33" t="s">
        <v>44</v>
      </c>
      <c r="C297" s="287">
        <v>180.03513652887125</v>
      </c>
      <c r="D297" s="287">
        <v>153.8780955</v>
      </c>
      <c r="E297" s="287">
        <v>118.93280249999999</v>
      </c>
      <c r="F297" s="143">
        <f t="shared" si="19"/>
        <v>34.945293000000007</v>
      </c>
      <c r="G297" s="144">
        <f t="shared" si="20"/>
        <v>0.772902745602281</v>
      </c>
      <c r="H297" s="58"/>
    </row>
    <row r="298" spans="1:8" ht="12.95" customHeight="1" x14ac:dyDescent="0.2">
      <c r="A298" s="32">
        <v>11</v>
      </c>
      <c r="B298" s="33" t="s">
        <v>45</v>
      </c>
      <c r="C298" s="287">
        <v>143.16486220625538</v>
      </c>
      <c r="D298" s="287">
        <v>122.51698950000001</v>
      </c>
      <c r="E298" s="287">
        <v>94.564936500000002</v>
      </c>
      <c r="F298" s="143">
        <f t="shared" si="19"/>
        <v>27.952053000000006</v>
      </c>
      <c r="G298" s="144">
        <f t="shared" si="20"/>
        <v>0.77185161736283114</v>
      </c>
      <c r="H298" s="58"/>
    </row>
    <row r="299" spans="1:8" ht="12.95" customHeight="1" x14ac:dyDescent="0.2">
      <c r="A299" s="32">
        <v>12</v>
      </c>
      <c r="B299" s="33" t="s">
        <v>46</v>
      </c>
      <c r="C299" s="287">
        <v>209.65618750256209</v>
      </c>
      <c r="D299" s="287">
        <v>181.60832219999998</v>
      </c>
      <c r="E299" s="287">
        <v>140.21394690000002</v>
      </c>
      <c r="F299" s="143">
        <f t="shared" si="19"/>
        <v>41.39437529999995</v>
      </c>
      <c r="G299" s="144">
        <f t="shared" si="20"/>
        <v>0.77206785020339808</v>
      </c>
      <c r="H299" s="58"/>
    </row>
    <row r="300" spans="1:8" s="59" customFormat="1" ht="12.95" customHeight="1" x14ac:dyDescent="0.2">
      <c r="A300" s="32">
        <v>13</v>
      </c>
      <c r="B300" s="33" t="s">
        <v>47</v>
      </c>
      <c r="C300" s="287">
        <v>248.94260658346781</v>
      </c>
      <c r="D300" s="287">
        <v>134.16276420000003</v>
      </c>
      <c r="E300" s="287">
        <v>85.353100200000014</v>
      </c>
      <c r="F300" s="143">
        <f t="shared" si="19"/>
        <v>48.809664000000012</v>
      </c>
      <c r="G300" s="144">
        <f t="shared" si="20"/>
        <v>0.63619068009631841</v>
      </c>
      <c r="H300" s="58"/>
    </row>
    <row r="301" spans="1:8" ht="12.95" customHeight="1" x14ac:dyDescent="0.2">
      <c r="A301" s="52"/>
      <c r="B301" s="37" t="s">
        <v>48</v>
      </c>
      <c r="C301" s="288">
        <v>2167.1697993203557</v>
      </c>
      <c r="D301" s="288">
        <v>1743.5077573422309</v>
      </c>
      <c r="E301" s="288">
        <v>1391.7085864422309</v>
      </c>
      <c r="F301" s="289">
        <f>D301-E301</f>
        <v>351.79917090000004</v>
      </c>
      <c r="G301" s="231">
        <f>E301/D301</f>
        <v>0.79822334060831723</v>
      </c>
    </row>
    <row r="302" spans="1:8" ht="12.95" customHeight="1" x14ac:dyDescent="0.2">
      <c r="A302" s="46"/>
      <c r="B302" s="47"/>
      <c r="C302" s="145"/>
      <c r="D302" s="145"/>
      <c r="E302" s="145"/>
      <c r="F302" s="146"/>
      <c r="G302" s="44"/>
    </row>
    <row r="303" spans="1:8" x14ac:dyDescent="0.2">
      <c r="A303" s="6" t="s">
        <v>110</v>
      </c>
      <c r="F303" s="147"/>
      <c r="H303" s="1" t="s">
        <v>19</v>
      </c>
    </row>
    <row r="304" spans="1:8" x14ac:dyDescent="0.2">
      <c r="A304" s="6"/>
      <c r="F304" s="147"/>
    </row>
    <row r="305" spans="1:8" x14ac:dyDescent="0.2">
      <c r="A305" s="148" t="s">
        <v>111</v>
      </c>
      <c r="B305" s="114"/>
      <c r="C305" s="114"/>
      <c r="D305" s="114"/>
      <c r="E305" s="149"/>
      <c r="F305" s="114"/>
    </row>
    <row r="306" spans="1:8" ht="9" customHeight="1" x14ac:dyDescent="0.2">
      <c r="A306" s="114"/>
      <c r="B306" s="114"/>
      <c r="C306" s="114"/>
      <c r="D306" s="114"/>
      <c r="E306" s="149"/>
      <c r="F306" s="114"/>
    </row>
    <row r="307" spans="1:8" ht="11.25" customHeight="1" x14ac:dyDescent="0.2">
      <c r="A307" s="150" t="s">
        <v>112</v>
      </c>
      <c r="B307" s="58"/>
      <c r="C307" s="94"/>
      <c r="D307" s="58"/>
      <c r="E307" s="58"/>
      <c r="F307" s="69"/>
      <c r="G307" s="69"/>
    </row>
    <row r="308" spans="1:8" ht="6.75" customHeight="1" x14ac:dyDescent="0.2">
      <c r="A308" s="150"/>
      <c r="B308" s="58"/>
      <c r="C308" s="94"/>
      <c r="D308" s="58"/>
      <c r="E308" s="58"/>
      <c r="F308" s="69"/>
      <c r="G308" s="69"/>
    </row>
    <row r="309" spans="1:8" x14ac:dyDescent="0.2">
      <c r="A309" s="58"/>
      <c r="B309" s="58"/>
      <c r="C309" s="58"/>
      <c r="D309" s="58"/>
      <c r="E309" s="151" t="s">
        <v>113</v>
      </c>
    </row>
    <row r="310" spans="1:8" ht="45" customHeight="1" x14ac:dyDescent="0.2">
      <c r="A310" s="152" t="s">
        <v>76</v>
      </c>
      <c r="B310" s="152" t="s">
        <v>77</v>
      </c>
      <c r="C310" s="153" t="s">
        <v>114</v>
      </c>
      <c r="D310" s="153" t="s">
        <v>115</v>
      </c>
      <c r="E310" s="153" t="s">
        <v>116</v>
      </c>
      <c r="F310" s="102"/>
      <c r="G310" s="103"/>
    </row>
    <row r="311" spans="1:8" ht="14.25" customHeight="1" x14ac:dyDescent="0.2">
      <c r="A311" s="152">
        <v>1</v>
      </c>
      <c r="B311" s="152">
        <v>2</v>
      </c>
      <c r="C311" s="153">
        <v>3</v>
      </c>
      <c r="D311" s="153">
        <v>4</v>
      </c>
      <c r="E311" s="153">
        <v>5</v>
      </c>
      <c r="F311" s="102"/>
      <c r="G311" s="103"/>
    </row>
    <row r="312" spans="1:8" ht="12.95" customHeight="1" x14ac:dyDescent="0.2">
      <c r="A312" s="32">
        <v>1</v>
      </c>
      <c r="B312" s="33" t="s">
        <v>35</v>
      </c>
      <c r="C312" s="104">
        <v>2405.6141560000001</v>
      </c>
      <c r="D312" s="104">
        <v>26.470753801660251</v>
      </c>
      <c r="E312" s="154">
        <f t="shared" ref="E312:E325" si="21">D312/C312</f>
        <v>1.1003740452573331E-2</v>
      </c>
      <c r="F312" s="65"/>
      <c r="G312" s="21"/>
    </row>
    <row r="313" spans="1:8" ht="12.95" customHeight="1" x14ac:dyDescent="0.2">
      <c r="A313" s="32">
        <v>2</v>
      </c>
      <c r="B313" s="33" t="s">
        <v>36</v>
      </c>
      <c r="C313" s="104">
        <v>2084.0973960384172</v>
      </c>
      <c r="D313" s="104">
        <v>22.938832633205053</v>
      </c>
      <c r="E313" s="154">
        <f t="shared" si="21"/>
        <v>1.1006602991207906E-2</v>
      </c>
      <c r="F313" s="65"/>
      <c r="G313" s="21"/>
    </row>
    <row r="314" spans="1:8" ht="12.95" customHeight="1" x14ac:dyDescent="0.2">
      <c r="A314" s="32">
        <v>3</v>
      </c>
      <c r="B314" s="33" t="s">
        <v>37</v>
      </c>
      <c r="C314" s="104">
        <v>2540.9885380000001</v>
      </c>
      <c r="D314" s="104">
        <v>28.249746361299305</v>
      </c>
      <c r="E314" s="154">
        <f t="shared" si="21"/>
        <v>1.1117620539734722E-2</v>
      </c>
      <c r="F314" s="65"/>
      <c r="G314" s="21"/>
    </row>
    <row r="315" spans="1:8" ht="12.95" customHeight="1" x14ac:dyDescent="0.2">
      <c r="A315" s="50">
        <v>4</v>
      </c>
      <c r="B315" s="33" t="s">
        <v>38</v>
      </c>
      <c r="C315" s="155">
        <v>3254.0607660000001</v>
      </c>
      <c r="D315" s="155">
        <v>35.774193837842702</v>
      </c>
      <c r="E315" s="91">
        <f t="shared" si="21"/>
        <v>1.0993707988378329E-2</v>
      </c>
      <c r="F315" s="65"/>
      <c r="G315" s="21"/>
      <c r="H315" s="1" t="s">
        <v>19</v>
      </c>
    </row>
    <row r="316" spans="1:8" ht="12.95" customHeight="1" x14ac:dyDescent="0.2">
      <c r="A316" s="50">
        <v>5</v>
      </c>
      <c r="B316" s="33" t="s">
        <v>39</v>
      </c>
      <c r="C316" s="155">
        <v>2958.5838603861393</v>
      </c>
      <c r="D316" s="155">
        <v>32.369199384545503</v>
      </c>
      <c r="E316" s="91">
        <f t="shared" si="21"/>
        <v>1.0940774678707549E-2</v>
      </c>
      <c r="F316" s="65"/>
      <c r="G316" s="21" t="s">
        <v>19</v>
      </c>
    </row>
    <row r="317" spans="1:8" ht="12.95" customHeight="1" x14ac:dyDescent="0.2">
      <c r="A317" s="50">
        <v>6</v>
      </c>
      <c r="B317" s="33" t="s">
        <v>40</v>
      </c>
      <c r="C317" s="155">
        <v>2756.4823068000005</v>
      </c>
      <c r="D317" s="155">
        <v>30.612979436474575</v>
      </c>
      <c r="E317" s="91">
        <f t="shared" si="21"/>
        <v>1.1105813870437345E-2</v>
      </c>
      <c r="F317" s="65"/>
      <c r="G317" s="21"/>
    </row>
    <row r="318" spans="1:8" ht="12.95" customHeight="1" x14ac:dyDescent="0.2">
      <c r="A318" s="50">
        <v>7</v>
      </c>
      <c r="B318" s="33" t="s">
        <v>41</v>
      </c>
      <c r="C318" s="155">
        <v>3635.0280911999998</v>
      </c>
      <c r="D318" s="155">
        <v>38.986750053624675</v>
      </c>
      <c r="E318" s="91">
        <f t="shared" si="21"/>
        <v>1.0725295396755605E-2</v>
      </c>
      <c r="F318" s="65"/>
      <c r="G318" s="21"/>
    </row>
    <row r="319" spans="1:8" ht="12.95" customHeight="1" x14ac:dyDescent="0.2">
      <c r="A319" s="50">
        <v>8</v>
      </c>
      <c r="B319" s="33" t="s">
        <v>42</v>
      </c>
      <c r="C319" s="155">
        <v>2480.9037440000002</v>
      </c>
      <c r="D319" s="155">
        <v>27.693627336050589</v>
      </c>
      <c r="E319" s="91">
        <f t="shared" si="21"/>
        <v>1.116271737790186E-2</v>
      </c>
      <c r="F319" s="65"/>
      <c r="G319" s="21"/>
    </row>
    <row r="320" spans="1:8" ht="12.95" customHeight="1" x14ac:dyDescent="0.2">
      <c r="A320" s="50">
        <v>9</v>
      </c>
      <c r="B320" s="33" t="s">
        <v>43</v>
      </c>
      <c r="C320" s="155">
        <v>2587.6337973999998</v>
      </c>
      <c r="D320" s="155">
        <v>28.637734082641238</v>
      </c>
      <c r="E320" s="91">
        <f t="shared" si="21"/>
        <v>1.1067151044098989E-2</v>
      </c>
      <c r="F320" s="65"/>
      <c r="G320" s="21"/>
    </row>
    <row r="321" spans="1:8" ht="12.95" customHeight="1" x14ac:dyDescent="0.2">
      <c r="A321" s="50">
        <v>10</v>
      </c>
      <c r="B321" s="33" t="s">
        <v>44</v>
      </c>
      <c r="C321" s="155">
        <v>3173.5484000000001</v>
      </c>
      <c r="D321" s="155">
        <v>35.055077846189043</v>
      </c>
      <c r="E321" s="91">
        <f t="shared" si="21"/>
        <v>1.1046019605747637E-2</v>
      </c>
      <c r="F321" s="65"/>
      <c r="G321" s="21"/>
    </row>
    <row r="322" spans="1:8" ht="12.95" customHeight="1" x14ac:dyDescent="0.2">
      <c r="A322" s="50">
        <v>11</v>
      </c>
      <c r="B322" s="33" t="s">
        <v>45</v>
      </c>
      <c r="C322" s="155">
        <v>2510.818244</v>
      </c>
      <c r="D322" s="155">
        <v>27.780805833803761</v>
      </c>
      <c r="E322" s="91">
        <f t="shared" si="21"/>
        <v>1.1064443195038279E-2</v>
      </c>
      <c r="F322" s="65"/>
      <c r="G322" s="21"/>
    </row>
    <row r="323" spans="1:8" ht="12.95" customHeight="1" x14ac:dyDescent="0.2">
      <c r="A323" s="50">
        <v>12</v>
      </c>
      <c r="B323" s="33" t="s">
        <v>46</v>
      </c>
      <c r="C323" s="155">
        <v>3753.2313940000004</v>
      </c>
      <c r="D323" s="155">
        <v>41.250377103322876</v>
      </c>
      <c r="E323" s="91">
        <f t="shared" si="21"/>
        <v>1.0990629879433134E-2</v>
      </c>
      <c r="F323" s="65"/>
      <c r="G323" s="21"/>
    </row>
    <row r="324" spans="1:8" ht="12.95" customHeight="1" x14ac:dyDescent="0.2">
      <c r="A324" s="50">
        <v>13</v>
      </c>
      <c r="B324" s="33" t="s">
        <v>47</v>
      </c>
      <c r="C324" s="155">
        <v>4401.3982820000001</v>
      </c>
      <c r="D324" s="155">
        <v>48.559874033356607</v>
      </c>
      <c r="E324" s="91">
        <f t="shared" si="21"/>
        <v>1.103282886984973E-2</v>
      </c>
      <c r="F324" s="65"/>
      <c r="G324" s="21"/>
    </row>
    <row r="325" spans="1:8" ht="12.95" customHeight="1" x14ac:dyDescent="0.2">
      <c r="A325" s="52"/>
      <c r="B325" s="53" t="s">
        <v>48</v>
      </c>
      <c r="C325" s="156">
        <v>38542.388975824557</v>
      </c>
      <c r="D325" s="156">
        <v>424.37995174401618</v>
      </c>
      <c r="E325" s="96">
        <f t="shared" si="21"/>
        <v>1.1010732936409456E-2</v>
      </c>
      <c r="F325" s="49"/>
      <c r="G325" s="21"/>
    </row>
    <row r="326" spans="1:8" x14ac:dyDescent="0.2">
      <c r="A326" s="157"/>
      <c r="B326" s="116"/>
      <c r="C326" s="158"/>
      <c r="D326" s="158"/>
      <c r="E326" s="159"/>
      <c r="F326" s="119"/>
      <c r="G326" s="160"/>
    </row>
    <row r="327" spans="1:8" x14ac:dyDescent="0.2">
      <c r="A327" s="6" t="s">
        <v>117</v>
      </c>
      <c r="B327" s="69"/>
      <c r="C327" s="85"/>
      <c r="D327" s="69"/>
      <c r="E327" s="69"/>
      <c r="F327" s="69"/>
      <c r="G327" s="160"/>
    </row>
    <row r="328" spans="1:8" x14ac:dyDescent="0.2">
      <c r="A328" s="69"/>
      <c r="B328" s="69"/>
      <c r="C328" s="69"/>
      <c r="D328" s="69"/>
      <c r="E328" s="86" t="s">
        <v>113</v>
      </c>
    </row>
    <row r="329" spans="1:8" ht="51" customHeight="1" x14ac:dyDescent="0.2">
      <c r="A329" s="87" t="s">
        <v>76</v>
      </c>
      <c r="B329" s="87" t="s">
        <v>77</v>
      </c>
      <c r="C329" s="88" t="s">
        <v>114</v>
      </c>
      <c r="D329" s="88" t="s">
        <v>118</v>
      </c>
      <c r="E329" s="88" t="s">
        <v>83</v>
      </c>
      <c r="F329" s="102"/>
      <c r="G329" s="103"/>
    </row>
    <row r="330" spans="1:8" ht="18" customHeight="1" x14ac:dyDescent="0.2">
      <c r="A330" s="87">
        <v>1</v>
      </c>
      <c r="B330" s="87">
        <v>2</v>
      </c>
      <c r="C330" s="88">
        <v>3</v>
      </c>
      <c r="D330" s="88">
        <v>4</v>
      </c>
      <c r="E330" s="88">
        <v>5</v>
      </c>
      <c r="F330" s="102"/>
      <c r="G330" s="103"/>
    </row>
    <row r="331" spans="1:8" ht="12.95" customHeight="1" x14ac:dyDescent="0.2">
      <c r="A331" s="50">
        <v>1</v>
      </c>
      <c r="B331" s="33" t="s">
        <v>35</v>
      </c>
      <c r="C331" s="155">
        <v>2405.6141560000001</v>
      </c>
      <c r="D331" s="155">
        <v>341.46739276397284</v>
      </c>
      <c r="E331" s="91">
        <f t="shared" ref="E331:E344" si="22">D331/C331</f>
        <v>0.14194603565675593</v>
      </c>
      <c r="F331" s="65"/>
      <c r="G331" s="21"/>
    </row>
    <row r="332" spans="1:8" ht="12.95" customHeight="1" x14ac:dyDescent="0.2">
      <c r="A332" s="50">
        <v>2</v>
      </c>
      <c r="B332" s="33" t="s">
        <v>36</v>
      </c>
      <c r="C332" s="155">
        <v>2084.0973960384172</v>
      </c>
      <c r="D332" s="155">
        <v>226.95659019110735</v>
      </c>
      <c r="E332" s="91">
        <f t="shared" si="22"/>
        <v>0.1088992244904296</v>
      </c>
      <c r="F332" s="65"/>
      <c r="G332" s="21"/>
    </row>
    <row r="333" spans="1:8" ht="12.95" customHeight="1" x14ac:dyDescent="0.2">
      <c r="A333" s="50">
        <v>3</v>
      </c>
      <c r="B333" s="33" t="s">
        <v>37</v>
      </c>
      <c r="C333" s="155">
        <v>2540.9885380000001</v>
      </c>
      <c r="D333" s="155">
        <v>430.87869484104738</v>
      </c>
      <c r="E333" s="91">
        <f t="shared" si="22"/>
        <v>0.16957128629166895</v>
      </c>
      <c r="F333" s="65"/>
      <c r="G333" s="21"/>
    </row>
    <row r="334" spans="1:8" ht="12.95" customHeight="1" x14ac:dyDescent="0.2">
      <c r="A334" s="50">
        <v>4</v>
      </c>
      <c r="B334" s="33" t="s">
        <v>38</v>
      </c>
      <c r="C334" s="155">
        <v>3254.0607660000001</v>
      </c>
      <c r="D334" s="155">
        <v>-37.173523638918596</v>
      </c>
      <c r="E334" s="91">
        <f t="shared" si="22"/>
        <v>-1.1423733701387983E-2</v>
      </c>
      <c r="F334" s="65"/>
      <c r="G334" s="21"/>
      <c r="H334" s="1" t="s">
        <v>19</v>
      </c>
    </row>
    <row r="335" spans="1:8" ht="12.95" customHeight="1" x14ac:dyDescent="0.2">
      <c r="A335" s="50">
        <v>5</v>
      </c>
      <c r="B335" s="33" t="s">
        <v>39</v>
      </c>
      <c r="C335" s="155">
        <v>2958.5838603861393</v>
      </c>
      <c r="D335" s="155">
        <v>219.2176015625364</v>
      </c>
      <c r="E335" s="91">
        <f t="shared" si="22"/>
        <v>7.4095449683797443E-2</v>
      </c>
      <c r="F335" s="65"/>
      <c r="G335" s="21"/>
    </row>
    <row r="336" spans="1:8" ht="12.95" customHeight="1" x14ac:dyDescent="0.2">
      <c r="A336" s="50">
        <v>6</v>
      </c>
      <c r="B336" s="33" t="s">
        <v>40</v>
      </c>
      <c r="C336" s="155">
        <v>2756.4823068000005</v>
      </c>
      <c r="D336" s="155">
        <v>611.47009906253447</v>
      </c>
      <c r="E336" s="91">
        <f t="shared" si="22"/>
        <v>0.22182986538824911</v>
      </c>
      <c r="F336" s="65"/>
      <c r="G336" s="21"/>
    </row>
    <row r="337" spans="1:7" ht="12.95" customHeight="1" x14ac:dyDescent="0.2">
      <c r="A337" s="50">
        <v>7</v>
      </c>
      <c r="B337" s="33" t="s">
        <v>41</v>
      </c>
      <c r="C337" s="155">
        <v>3635.0280911999998</v>
      </c>
      <c r="D337" s="155">
        <v>546.29682828990235</v>
      </c>
      <c r="E337" s="91">
        <f t="shared" si="22"/>
        <v>0.15028682436111743</v>
      </c>
      <c r="F337" s="65"/>
      <c r="G337" s="21"/>
    </row>
    <row r="338" spans="1:7" ht="12.95" customHeight="1" x14ac:dyDescent="0.2">
      <c r="A338" s="50">
        <v>8</v>
      </c>
      <c r="B338" s="33" t="s">
        <v>42</v>
      </c>
      <c r="C338" s="155">
        <v>2480.9037440000002</v>
      </c>
      <c r="D338" s="155">
        <v>545.64872569723195</v>
      </c>
      <c r="E338" s="91">
        <f t="shared" si="22"/>
        <v>0.21993949866731788</v>
      </c>
      <c r="F338" s="65"/>
      <c r="G338" s="21" t="s">
        <v>19</v>
      </c>
    </row>
    <row r="339" spans="1:7" ht="12.95" customHeight="1" x14ac:dyDescent="0.2">
      <c r="A339" s="50">
        <v>9</v>
      </c>
      <c r="B339" s="33" t="s">
        <v>43</v>
      </c>
      <c r="C339" s="155">
        <v>2587.6337973999998</v>
      </c>
      <c r="D339" s="155">
        <v>568.84084657986966</v>
      </c>
      <c r="E339" s="91">
        <f t="shared" si="22"/>
        <v>0.21983050582792241</v>
      </c>
      <c r="F339" s="65"/>
      <c r="G339" s="21" t="s">
        <v>19</v>
      </c>
    </row>
    <row r="340" spans="1:7" ht="12.95" customHeight="1" x14ac:dyDescent="0.2">
      <c r="A340" s="50">
        <v>10</v>
      </c>
      <c r="B340" s="33" t="s">
        <v>44</v>
      </c>
      <c r="C340" s="155">
        <v>3173.5484000000001</v>
      </c>
      <c r="D340" s="155">
        <v>538.94801297819413</v>
      </c>
      <c r="E340" s="91">
        <f t="shared" si="22"/>
        <v>0.16982504914000809</v>
      </c>
      <c r="F340" s="65"/>
      <c r="G340" s="21"/>
    </row>
    <row r="341" spans="1:7" ht="12.95" customHeight="1" x14ac:dyDescent="0.2">
      <c r="A341" s="50">
        <v>11</v>
      </c>
      <c r="B341" s="33" t="s">
        <v>45</v>
      </c>
      <c r="C341" s="155">
        <v>2510.818244</v>
      </c>
      <c r="D341" s="155">
        <v>400.83823583893957</v>
      </c>
      <c r="E341" s="91">
        <f t="shared" si="22"/>
        <v>0.15964446522435718</v>
      </c>
      <c r="F341" s="65"/>
      <c r="G341" s="21"/>
    </row>
    <row r="342" spans="1:7" ht="12.95" customHeight="1" x14ac:dyDescent="0.2">
      <c r="A342" s="50">
        <v>12</v>
      </c>
      <c r="B342" s="33" t="s">
        <v>46</v>
      </c>
      <c r="C342" s="155">
        <v>3753.2313940000004</v>
      </c>
      <c r="D342" s="155">
        <v>1204.2377493281945</v>
      </c>
      <c r="E342" s="91">
        <f t="shared" si="22"/>
        <v>0.32085358532738373</v>
      </c>
      <c r="F342" s="65"/>
      <c r="G342" s="21"/>
    </row>
    <row r="343" spans="1:7" ht="12.95" customHeight="1" x14ac:dyDescent="0.2">
      <c r="A343" s="50">
        <v>13</v>
      </c>
      <c r="B343" s="33" t="s">
        <v>47</v>
      </c>
      <c r="C343" s="155">
        <v>4401.3982820000001</v>
      </c>
      <c r="D343" s="155">
        <v>647.43940084908195</v>
      </c>
      <c r="E343" s="91">
        <f t="shared" si="22"/>
        <v>0.14709857171909577</v>
      </c>
      <c r="F343" s="65"/>
      <c r="G343" s="21" t="s">
        <v>19</v>
      </c>
    </row>
    <row r="344" spans="1:7" ht="12.95" customHeight="1" x14ac:dyDescent="0.2">
      <c r="A344" s="52"/>
      <c r="B344" s="53" t="s">
        <v>48</v>
      </c>
      <c r="C344" s="156">
        <v>38542.388975824557</v>
      </c>
      <c r="D344" s="156">
        <v>6245.0666543436946</v>
      </c>
      <c r="E344" s="96">
        <f t="shared" si="22"/>
        <v>0.16203112521802601</v>
      </c>
      <c r="F344" s="49"/>
      <c r="G344" s="21"/>
    </row>
    <row r="345" spans="1:7" ht="24.75" customHeight="1" x14ac:dyDescent="0.2">
      <c r="A345" s="68" t="s">
        <v>119</v>
      </c>
      <c r="B345" s="69"/>
      <c r="C345" s="69"/>
      <c r="D345" s="69"/>
      <c r="E345" s="69"/>
      <c r="F345" s="69"/>
      <c r="G345" s="69"/>
    </row>
    <row r="346" spans="1:7" ht="21" customHeight="1" x14ac:dyDescent="0.2">
      <c r="E346" s="86" t="s">
        <v>113</v>
      </c>
    </row>
    <row r="347" spans="1:7" ht="28.5" x14ac:dyDescent="0.2">
      <c r="A347" s="70" t="s">
        <v>86</v>
      </c>
      <c r="B347" s="70" t="s">
        <v>120</v>
      </c>
      <c r="C347" s="70" t="s">
        <v>121</v>
      </c>
      <c r="D347" s="109" t="s">
        <v>89</v>
      </c>
      <c r="E347" s="70" t="s">
        <v>90</v>
      </c>
      <c r="F347" s="110"/>
    </row>
    <row r="348" spans="1:7" x14ac:dyDescent="0.2">
      <c r="A348" s="111">
        <f>C344</f>
        <v>38542.388975824557</v>
      </c>
      <c r="B348" s="111">
        <f>D367</f>
        <v>424.37995174401618</v>
      </c>
      <c r="C348" s="111">
        <f>E367</f>
        <v>42699.738688799676</v>
      </c>
      <c r="D348" s="111">
        <f>B348+C348</f>
        <v>43124.118640543689</v>
      </c>
      <c r="E348" s="113">
        <f>D348/A348</f>
        <v>1.1188750823824904</v>
      </c>
      <c r="F348" s="114"/>
    </row>
    <row r="349" spans="1:7" x14ac:dyDescent="0.2">
      <c r="A349" s="157"/>
      <c r="B349" s="116"/>
      <c r="C349" s="117"/>
      <c r="D349" s="117"/>
      <c r="E349" s="118"/>
      <c r="F349" s="119"/>
      <c r="G349" s="120"/>
    </row>
    <row r="350" spans="1:7" x14ac:dyDescent="0.2">
      <c r="A350" s="6" t="s">
        <v>122</v>
      </c>
      <c r="B350" s="69"/>
      <c r="C350" s="85"/>
      <c r="D350" s="69"/>
      <c r="E350" s="69"/>
      <c r="F350" s="69"/>
      <c r="G350" s="69"/>
    </row>
    <row r="351" spans="1:7" x14ac:dyDescent="0.2">
      <c r="A351" s="69"/>
      <c r="B351" s="69"/>
      <c r="C351" s="69"/>
      <c r="D351" s="69"/>
      <c r="E351" s="69"/>
      <c r="F351" s="69"/>
      <c r="G351" s="86" t="s">
        <v>113</v>
      </c>
    </row>
    <row r="352" spans="1:7" ht="62.25" customHeight="1" x14ac:dyDescent="0.2">
      <c r="A352" s="87" t="s">
        <v>76</v>
      </c>
      <c r="B352" s="87" t="s">
        <v>77</v>
      </c>
      <c r="C352" s="88" t="s">
        <v>123</v>
      </c>
      <c r="D352" s="88" t="s">
        <v>124</v>
      </c>
      <c r="E352" s="88" t="s">
        <v>125</v>
      </c>
      <c r="F352" s="88" t="s">
        <v>126</v>
      </c>
      <c r="G352" s="137" t="s">
        <v>127</v>
      </c>
    </row>
    <row r="353" spans="1:7" ht="13.5" customHeight="1" x14ac:dyDescent="0.2">
      <c r="A353" s="87">
        <v>1</v>
      </c>
      <c r="B353" s="87">
        <v>2</v>
      </c>
      <c r="C353" s="88">
        <v>3</v>
      </c>
      <c r="D353" s="88">
        <v>4</v>
      </c>
      <c r="E353" s="88">
        <v>5</v>
      </c>
      <c r="F353" s="88">
        <v>6</v>
      </c>
      <c r="G353" s="137">
        <v>7</v>
      </c>
    </row>
    <row r="354" spans="1:7" ht="12.95" customHeight="1" x14ac:dyDescent="0.2">
      <c r="A354" s="50">
        <v>1</v>
      </c>
      <c r="B354" s="33" t="s">
        <v>35</v>
      </c>
      <c r="C354" s="104">
        <v>2405.6141560000001</v>
      </c>
      <c r="D354" s="155">
        <v>26.470753801660251</v>
      </c>
      <c r="E354" s="155">
        <v>2657.5843809623125</v>
      </c>
      <c r="F354" s="161">
        <f t="shared" ref="F354:F367" si="23">D354+E354</f>
        <v>2684.0551347639725</v>
      </c>
      <c r="G354" s="162">
        <f t="shared" ref="G354:G367" si="24">F354/C354</f>
        <v>1.1157463170348805</v>
      </c>
    </row>
    <row r="355" spans="1:7" ht="12.95" customHeight="1" x14ac:dyDescent="0.2">
      <c r="A355" s="50">
        <v>2</v>
      </c>
      <c r="B355" s="33" t="s">
        <v>36</v>
      </c>
      <c r="C355" s="104">
        <v>2084.0973960384172</v>
      </c>
      <c r="D355" s="155">
        <v>22.938832633205053</v>
      </c>
      <c r="E355" s="155">
        <v>2304.2385835579025</v>
      </c>
      <c r="F355" s="161">
        <f t="shared" si="23"/>
        <v>2327.1774161911076</v>
      </c>
      <c r="G355" s="162">
        <f t="shared" si="24"/>
        <v>1.1166356335432077</v>
      </c>
    </row>
    <row r="356" spans="1:7" ht="12.95" customHeight="1" x14ac:dyDescent="0.2">
      <c r="A356" s="50">
        <v>3</v>
      </c>
      <c r="B356" s="33" t="s">
        <v>37</v>
      </c>
      <c r="C356" s="104">
        <v>2540.9885380000001</v>
      </c>
      <c r="D356" s="155">
        <v>28.249746361299305</v>
      </c>
      <c r="E356" s="155">
        <v>2894.3996364797476</v>
      </c>
      <c r="F356" s="161">
        <f t="shared" si="23"/>
        <v>2922.6493828410471</v>
      </c>
      <c r="G356" s="162">
        <f t="shared" si="24"/>
        <v>1.1502017183995055</v>
      </c>
    </row>
    <row r="357" spans="1:7" ht="12.95" customHeight="1" x14ac:dyDescent="0.2">
      <c r="A357" s="50">
        <v>4</v>
      </c>
      <c r="B357" s="33" t="s">
        <v>38</v>
      </c>
      <c r="C357" s="155">
        <v>3254.0607660000001</v>
      </c>
      <c r="D357" s="155">
        <v>35.774193837842702</v>
      </c>
      <c r="E357" s="155">
        <v>3585.1390885232386</v>
      </c>
      <c r="F357" s="161">
        <f t="shared" si="23"/>
        <v>3620.9132823610812</v>
      </c>
      <c r="G357" s="162">
        <f t="shared" si="24"/>
        <v>1.1127368364457522</v>
      </c>
    </row>
    <row r="358" spans="1:7" ht="12.95" customHeight="1" x14ac:dyDescent="0.2">
      <c r="A358" s="50">
        <v>5</v>
      </c>
      <c r="B358" s="33" t="s">
        <v>39</v>
      </c>
      <c r="C358" s="155">
        <v>2958.5838603861393</v>
      </c>
      <c r="D358" s="155">
        <v>32.369199384545503</v>
      </c>
      <c r="E358" s="155">
        <v>3225.9186303779911</v>
      </c>
      <c r="F358" s="161">
        <f t="shared" si="23"/>
        <v>3258.2878297625366</v>
      </c>
      <c r="G358" s="162">
        <f t="shared" si="24"/>
        <v>1.1012998054201788</v>
      </c>
    </row>
    <row r="359" spans="1:7" ht="12.95" customHeight="1" x14ac:dyDescent="0.2">
      <c r="A359" s="50">
        <v>6</v>
      </c>
      <c r="B359" s="33" t="s">
        <v>40</v>
      </c>
      <c r="C359" s="155">
        <v>2756.4823068000005</v>
      </c>
      <c r="D359" s="155">
        <v>30.612979436474575</v>
      </c>
      <c r="E359" s="155">
        <v>3132.6561538260603</v>
      </c>
      <c r="F359" s="161">
        <f t="shared" si="23"/>
        <v>3163.269133262535</v>
      </c>
      <c r="G359" s="162">
        <f t="shared" si="24"/>
        <v>1.1475746190929748</v>
      </c>
    </row>
    <row r="360" spans="1:7" ht="12.95" customHeight="1" x14ac:dyDescent="0.2">
      <c r="A360" s="50">
        <v>7</v>
      </c>
      <c r="B360" s="33" t="s">
        <v>41</v>
      </c>
      <c r="C360" s="155">
        <v>3635.0280911999998</v>
      </c>
      <c r="D360" s="155">
        <v>38.986750053624675</v>
      </c>
      <c r="E360" s="155">
        <v>3719.6912942362774</v>
      </c>
      <c r="F360" s="161">
        <f t="shared" si="23"/>
        <v>3758.6780442899021</v>
      </c>
      <c r="G360" s="162">
        <f t="shared" si="24"/>
        <v>1.0340162304080249</v>
      </c>
    </row>
    <row r="361" spans="1:7" ht="12.95" customHeight="1" x14ac:dyDescent="0.2">
      <c r="A361" s="50">
        <v>8</v>
      </c>
      <c r="B361" s="33" t="s">
        <v>42</v>
      </c>
      <c r="C361" s="155">
        <v>2480.9037440000002</v>
      </c>
      <c r="D361" s="155">
        <v>27.693627336050589</v>
      </c>
      <c r="E361" s="155">
        <v>2859.6732463611816</v>
      </c>
      <c r="F361" s="161">
        <f t="shared" si="23"/>
        <v>2887.3668736972322</v>
      </c>
      <c r="G361" s="162">
        <f t="shared" si="24"/>
        <v>1.1638367190505687</v>
      </c>
    </row>
    <row r="362" spans="1:7" ht="12.95" customHeight="1" x14ac:dyDescent="0.2">
      <c r="A362" s="50">
        <v>9</v>
      </c>
      <c r="B362" s="33" t="s">
        <v>43</v>
      </c>
      <c r="C362" s="155">
        <v>2587.6337973999998</v>
      </c>
      <c r="D362" s="155">
        <v>28.637734082641238</v>
      </c>
      <c r="E362" s="155">
        <v>2918.3697292972283</v>
      </c>
      <c r="F362" s="161">
        <f t="shared" si="23"/>
        <v>2947.0074633798695</v>
      </c>
      <c r="G362" s="162">
        <f t="shared" si="24"/>
        <v>1.1388811918985449</v>
      </c>
    </row>
    <row r="363" spans="1:7" ht="12.95" customHeight="1" x14ac:dyDescent="0.2">
      <c r="A363" s="50">
        <v>10</v>
      </c>
      <c r="B363" s="33" t="s">
        <v>44</v>
      </c>
      <c r="C363" s="155">
        <v>3173.5484000000001</v>
      </c>
      <c r="D363" s="155">
        <v>35.055077846189043</v>
      </c>
      <c r="E363" s="155">
        <v>3546.4631911320057</v>
      </c>
      <c r="F363" s="161">
        <f t="shared" si="23"/>
        <v>3581.5182689781946</v>
      </c>
      <c r="G363" s="162">
        <f t="shared" si="24"/>
        <v>1.128553221050038</v>
      </c>
    </row>
    <row r="364" spans="1:7" ht="12.95" customHeight="1" x14ac:dyDescent="0.2">
      <c r="A364" s="50">
        <v>11</v>
      </c>
      <c r="B364" s="33" t="s">
        <v>45</v>
      </c>
      <c r="C364" s="155">
        <v>2510.818244</v>
      </c>
      <c r="D364" s="155">
        <v>27.780805833803761</v>
      </c>
      <c r="E364" s="155">
        <v>2819.7973740051357</v>
      </c>
      <c r="F364" s="161">
        <f t="shared" si="23"/>
        <v>2847.5781798389394</v>
      </c>
      <c r="G364" s="162">
        <f t="shared" si="24"/>
        <v>1.1341235816824577</v>
      </c>
    </row>
    <row r="365" spans="1:7" ht="12.95" customHeight="1" x14ac:dyDescent="0.2">
      <c r="A365" s="50">
        <v>12</v>
      </c>
      <c r="B365" s="33" t="s">
        <v>46</v>
      </c>
      <c r="C365" s="155">
        <v>3753.2313940000004</v>
      </c>
      <c r="D365" s="155">
        <v>41.250377103322876</v>
      </c>
      <c r="E365" s="155">
        <v>4131.6154522248717</v>
      </c>
      <c r="F365" s="161">
        <f t="shared" si="23"/>
        <v>4172.8658293281942</v>
      </c>
      <c r="G365" s="162">
        <f t="shared" si="24"/>
        <v>1.1118061721424985</v>
      </c>
    </row>
    <row r="366" spans="1:7" ht="12.95" customHeight="1" x14ac:dyDescent="0.2">
      <c r="A366" s="50">
        <v>13</v>
      </c>
      <c r="B366" s="33" t="s">
        <v>47</v>
      </c>
      <c r="C366" s="155">
        <v>4401.3982820000001</v>
      </c>
      <c r="D366" s="155">
        <v>48.559874033356607</v>
      </c>
      <c r="E366" s="155">
        <v>4904.1919278157256</v>
      </c>
      <c r="F366" s="161">
        <f t="shared" si="23"/>
        <v>4952.7518018490819</v>
      </c>
      <c r="G366" s="162">
        <f t="shared" si="24"/>
        <v>1.1252678091196386</v>
      </c>
    </row>
    <row r="367" spans="1:7" ht="12.95" customHeight="1" x14ac:dyDescent="0.2">
      <c r="A367" s="52"/>
      <c r="B367" s="53" t="s">
        <v>48</v>
      </c>
      <c r="C367" s="156">
        <v>38542.388975824557</v>
      </c>
      <c r="D367" s="156">
        <v>424.37995174401618</v>
      </c>
      <c r="E367" s="156">
        <v>42699.738688799676</v>
      </c>
      <c r="F367" s="163">
        <f t="shared" si="23"/>
        <v>43124.118640543689</v>
      </c>
      <c r="G367" s="164">
        <f t="shared" si="24"/>
        <v>1.1188750823824904</v>
      </c>
    </row>
    <row r="368" spans="1:7" ht="14.25" customHeight="1" x14ac:dyDescent="0.2">
      <c r="A368" s="165"/>
      <c r="B368" s="116"/>
      <c r="C368" s="117"/>
      <c r="D368" s="117"/>
      <c r="E368" s="118"/>
      <c r="F368" s="119"/>
      <c r="G368" s="120"/>
    </row>
    <row r="369" spans="1:8" x14ac:dyDescent="0.2">
      <c r="A369" s="68" t="s">
        <v>128</v>
      </c>
      <c r="B369" s="69"/>
      <c r="C369" s="85"/>
      <c r="D369" s="69"/>
      <c r="E369" s="86" t="s">
        <v>113</v>
      </c>
      <c r="F369" s="69"/>
      <c r="G369" s="69"/>
      <c r="H369" s="69" t="s">
        <v>19</v>
      </c>
    </row>
    <row r="370" spans="1:8" ht="1.5" customHeight="1" x14ac:dyDescent="0.2">
      <c r="A370" s="69"/>
      <c r="B370" s="69"/>
      <c r="C370" s="85"/>
      <c r="D370" s="69"/>
      <c r="E370" s="69"/>
      <c r="F370" s="69"/>
      <c r="G370" s="69"/>
      <c r="H370" s="69"/>
    </row>
    <row r="371" spans="1:8" x14ac:dyDescent="0.2">
      <c r="A371" s="166" t="s">
        <v>86</v>
      </c>
      <c r="B371" s="166" t="s">
        <v>129</v>
      </c>
      <c r="C371" s="166" t="s">
        <v>130</v>
      </c>
      <c r="D371" s="166" t="s">
        <v>98</v>
      </c>
      <c r="E371" s="166" t="s">
        <v>99</v>
      </c>
    </row>
    <row r="372" spans="1:8" ht="17.25" customHeight="1" x14ac:dyDescent="0.2">
      <c r="A372" s="129">
        <f>C367</f>
        <v>38542.388975824557</v>
      </c>
      <c r="B372" s="129">
        <f>F367</f>
        <v>43124.118640543689</v>
      </c>
      <c r="C372" s="125">
        <f>B372/A372</f>
        <v>1.1188750823824904</v>
      </c>
      <c r="D372" s="129">
        <f>D391</f>
        <v>36879.0519862</v>
      </c>
      <c r="E372" s="167">
        <f>D372/A372</f>
        <v>0.95684395716446446</v>
      </c>
    </row>
    <row r="373" spans="1:8" ht="17.25" customHeight="1" x14ac:dyDescent="0.2">
      <c r="A373" s="97"/>
      <c r="B373" s="97"/>
      <c r="C373" s="49"/>
      <c r="D373" s="97"/>
      <c r="E373" s="168"/>
    </row>
    <row r="374" spans="1:8" ht="17.25" customHeight="1" x14ac:dyDescent="0.2">
      <c r="A374" s="6" t="s">
        <v>131</v>
      </c>
    </row>
    <row r="375" spans="1:8" ht="15" customHeight="1" x14ac:dyDescent="0.2">
      <c r="A375" s="69"/>
      <c r="B375" s="69"/>
      <c r="C375" s="69"/>
      <c r="D375" s="69"/>
      <c r="E375" s="86" t="s">
        <v>113</v>
      </c>
      <c r="F375" s="69"/>
      <c r="G375" s="69"/>
      <c r="H375" s="69"/>
    </row>
    <row r="376" spans="1:8" ht="42.75" x14ac:dyDescent="0.2">
      <c r="A376" s="88" t="s">
        <v>76</v>
      </c>
      <c r="B376" s="88" t="s">
        <v>77</v>
      </c>
      <c r="C376" s="88" t="s">
        <v>132</v>
      </c>
      <c r="D376" s="88" t="s">
        <v>133</v>
      </c>
      <c r="E376" s="88" t="s">
        <v>134</v>
      </c>
    </row>
    <row r="377" spans="1:8" ht="15.75" customHeight="1" x14ac:dyDescent="0.2">
      <c r="A377" s="141">
        <v>1</v>
      </c>
      <c r="B377" s="141">
        <v>2</v>
      </c>
      <c r="C377" s="141">
        <v>3</v>
      </c>
      <c r="D377" s="141">
        <v>4</v>
      </c>
      <c r="E377" s="141">
        <v>5</v>
      </c>
      <c r="F377" s="169"/>
      <c r="G377" s="69"/>
      <c r="H377" s="69"/>
    </row>
    <row r="378" spans="1:8" ht="12.95" customHeight="1" x14ac:dyDescent="0.2">
      <c r="A378" s="50">
        <v>1</v>
      </c>
      <c r="B378" s="33" t="s">
        <v>35</v>
      </c>
      <c r="C378" s="104">
        <v>2405.6141560000001</v>
      </c>
      <c r="D378" s="155">
        <v>2342.5877419999997</v>
      </c>
      <c r="E378" s="91">
        <f t="shared" ref="E378:E391" si="25">D378/C378</f>
        <v>0.97380028137812458</v>
      </c>
      <c r="F378" s="65"/>
      <c r="G378" s="21"/>
    </row>
    <row r="379" spans="1:8" ht="12.95" customHeight="1" x14ac:dyDescent="0.2">
      <c r="A379" s="50">
        <v>2</v>
      </c>
      <c r="B379" s="33" t="s">
        <v>36</v>
      </c>
      <c r="C379" s="104">
        <v>2084.0973960384172</v>
      </c>
      <c r="D379" s="155">
        <v>2100.2208259999998</v>
      </c>
      <c r="E379" s="91">
        <f t="shared" si="25"/>
        <v>1.0077364090527781</v>
      </c>
      <c r="F379" s="65"/>
      <c r="G379" s="21"/>
    </row>
    <row r="380" spans="1:8" ht="12.95" customHeight="1" x14ac:dyDescent="0.2">
      <c r="A380" s="50">
        <v>3</v>
      </c>
      <c r="B380" s="33" t="s">
        <v>37</v>
      </c>
      <c r="C380" s="104">
        <v>2540.9885380000001</v>
      </c>
      <c r="D380" s="155">
        <v>2491.7706879999996</v>
      </c>
      <c r="E380" s="91">
        <f t="shared" si="25"/>
        <v>0.9806304321078364</v>
      </c>
      <c r="F380" s="65"/>
      <c r="G380" s="21"/>
    </row>
    <row r="381" spans="1:8" ht="12.95" customHeight="1" x14ac:dyDescent="0.2">
      <c r="A381" s="50">
        <v>4</v>
      </c>
      <c r="B381" s="33" t="s">
        <v>38</v>
      </c>
      <c r="C381" s="155">
        <v>3254.0607660000001</v>
      </c>
      <c r="D381" s="155">
        <v>3658.0868059999998</v>
      </c>
      <c r="E381" s="91">
        <f t="shared" si="25"/>
        <v>1.1241605701471402</v>
      </c>
      <c r="F381" s="65"/>
      <c r="G381" s="21"/>
      <c r="H381" s="1" t="s">
        <v>19</v>
      </c>
    </row>
    <row r="382" spans="1:8" ht="12.95" customHeight="1" x14ac:dyDescent="0.2">
      <c r="A382" s="50">
        <v>5</v>
      </c>
      <c r="B382" s="33" t="s">
        <v>39</v>
      </c>
      <c r="C382" s="155">
        <v>2958.5838603861393</v>
      </c>
      <c r="D382" s="155">
        <v>3039.0702282000002</v>
      </c>
      <c r="E382" s="91">
        <f t="shared" si="25"/>
        <v>1.0272043557363812</v>
      </c>
      <c r="F382" s="65"/>
      <c r="G382" s="21" t="s">
        <v>19</v>
      </c>
    </row>
    <row r="383" spans="1:8" ht="12.95" customHeight="1" x14ac:dyDescent="0.2">
      <c r="A383" s="50">
        <v>6</v>
      </c>
      <c r="B383" s="33" t="s">
        <v>40</v>
      </c>
      <c r="C383" s="155">
        <v>2756.4823068000005</v>
      </c>
      <c r="D383" s="155">
        <v>2551.7990342000003</v>
      </c>
      <c r="E383" s="91">
        <f t="shared" si="25"/>
        <v>0.92574475370472553</v>
      </c>
      <c r="F383" s="65"/>
      <c r="G383" s="21"/>
      <c r="H383" s="1" t="s">
        <v>19</v>
      </c>
    </row>
    <row r="384" spans="1:8" ht="12.95" customHeight="1" x14ac:dyDescent="0.2">
      <c r="A384" s="50">
        <v>7</v>
      </c>
      <c r="B384" s="33" t="s">
        <v>41</v>
      </c>
      <c r="C384" s="155">
        <v>3635.0280911999998</v>
      </c>
      <c r="D384" s="155">
        <v>3212.3812159999998</v>
      </c>
      <c r="E384" s="91">
        <f t="shared" si="25"/>
        <v>0.88372940604690753</v>
      </c>
      <c r="F384" s="65"/>
      <c r="G384" s="21"/>
    </row>
    <row r="385" spans="1:8" ht="12.95" customHeight="1" x14ac:dyDescent="0.2">
      <c r="A385" s="50">
        <v>8</v>
      </c>
      <c r="B385" s="33" t="s">
        <v>42</v>
      </c>
      <c r="C385" s="155">
        <v>2480.9037440000002</v>
      </c>
      <c r="D385" s="155">
        <v>2341.7181479999999</v>
      </c>
      <c r="E385" s="91">
        <f t="shared" si="25"/>
        <v>0.94389722038325063</v>
      </c>
      <c r="F385" s="65"/>
      <c r="G385" s="21" t="s">
        <v>19</v>
      </c>
    </row>
    <row r="386" spans="1:8" ht="12.95" customHeight="1" x14ac:dyDescent="0.2">
      <c r="A386" s="50">
        <v>9</v>
      </c>
      <c r="B386" s="33" t="s">
        <v>43</v>
      </c>
      <c r="C386" s="155">
        <v>2587.6337973999998</v>
      </c>
      <c r="D386" s="155">
        <v>2378.1666168000002</v>
      </c>
      <c r="E386" s="91">
        <f t="shared" si="25"/>
        <v>0.91905068607062257</v>
      </c>
      <c r="F386" s="65"/>
      <c r="G386" s="21"/>
    </row>
    <row r="387" spans="1:8" ht="12.95" customHeight="1" x14ac:dyDescent="0.2">
      <c r="A387" s="50">
        <v>10</v>
      </c>
      <c r="B387" s="33" t="s">
        <v>44</v>
      </c>
      <c r="C387" s="155">
        <v>3173.5484000000001</v>
      </c>
      <c r="D387" s="155">
        <v>3042.5702560000004</v>
      </c>
      <c r="E387" s="91">
        <f t="shared" si="25"/>
        <v>0.9587281719100299</v>
      </c>
      <c r="F387" s="65"/>
      <c r="G387" s="21"/>
    </row>
    <row r="388" spans="1:8" ht="12.95" customHeight="1" x14ac:dyDescent="0.2">
      <c r="A388" s="50">
        <v>11</v>
      </c>
      <c r="B388" s="33" t="s">
        <v>45</v>
      </c>
      <c r="C388" s="155">
        <v>2510.818244</v>
      </c>
      <c r="D388" s="155">
        <v>2446.7399439999999</v>
      </c>
      <c r="E388" s="91">
        <f t="shared" si="25"/>
        <v>0.9744791164581007</v>
      </c>
      <c r="F388" s="65"/>
      <c r="G388" s="21"/>
    </row>
    <row r="389" spans="1:8" ht="12.95" customHeight="1" x14ac:dyDescent="0.2">
      <c r="A389" s="50">
        <v>12</v>
      </c>
      <c r="B389" s="33" t="s">
        <v>46</v>
      </c>
      <c r="C389" s="155">
        <v>3753.2313940000004</v>
      </c>
      <c r="D389" s="155">
        <v>2968.6280800000004</v>
      </c>
      <c r="E389" s="91">
        <f t="shared" si="25"/>
        <v>0.79095258681511504</v>
      </c>
      <c r="F389" s="65"/>
      <c r="G389" s="21"/>
    </row>
    <row r="390" spans="1:8" ht="12.95" customHeight="1" x14ac:dyDescent="0.2">
      <c r="A390" s="50">
        <v>13</v>
      </c>
      <c r="B390" s="33" t="s">
        <v>47</v>
      </c>
      <c r="C390" s="155">
        <v>4401.3982820000001</v>
      </c>
      <c r="D390" s="155">
        <v>4305.3124010000001</v>
      </c>
      <c r="E390" s="91">
        <f t="shared" si="25"/>
        <v>0.97816923740054296</v>
      </c>
      <c r="F390" s="65"/>
      <c r="G390" s="21"/>
    </row>
    <row r="391" spans="1:8" ht="12.95" customHeight="1" x14ac:dyDescent="0.2">
      <c r="A391" s="52"/>
      <c r="B391" s="53" t="s">
        <v>48</v>
      </c>
      <c r="C391" s="156">
        <v>38542.388975824557</v>
      </c>
      <c r="D391" s="156">
        <v>36879.0519862</v>
      </c>
      <c r="E391" s="96">
        <f t="shared" si="25"/>
        <v>0.95684395716446446</v>
      </c>
      <c r="F391" s="49"/>
      <c r="G391" s="21"/>
    </row>
    <row r="392" spans="1:8" ht="23.25" customHeight="1" x14ac:dyDescent="0.2">
      <c r="A392" s="68" t="s">
        <v>135</v>
      </c>
      <c r="B392" s="69"/>
      <c r="C392" s="69"/>
      <c r="D392" s="69"/>
      <c r="E392" s="69"/>
      <c r="F392" s="69"/>
      <c r="G392" s="69"/>
      <c r="H392" s="69"/>
    </row>
    <row r="393" spans="1:8" x14ac:dyDescent="0.2">
      <c r="A393" s="68"/>
      <c r="B393" s="69"/>
      <c r="C393" s="69"/>
      <c r="D393" s="69"/>
      <c r="E393" s="69"/>
      <c r="F393" s="69"/>
      <c r="G393" s="69"/>
      <c r="H393" s="69"/>
    </row>
    <row r="394" spans="1:8" x14ac:dyDescent="0.2">
      <c r="A394" s="68" t="s">
        <v>136</v>
      </c>
      <c r="B394" s="69"/>
      <c r="C394" s="69"/>
      <c r="D394" s="69"/>
      <c r="E394" s="69"/>
      <c r="F394" s="69"/>
      <c r="G394" s="69"/>
      <c r="H394" s="69"/>
    </row>
    <row r="395" spans="1:8" ht="12" customHeight="1" x14ac:dyDescent="0.2">
      <c r="B395" s="69"/>
      <c r="C395" s="69"/>
      <c r="D395" s="69"/>
      <c r="E395" s="69"/>
      <c r="F395" s="69"/>
      <c r="G395" s="69"/>
      <c r="H395" s="69"/>
    </row>
    <row r="396" spans="1:8" ht="42" customHeight="1" x14ac:dyDescent="0.2">
      <c r="A396" s="137" t="s">
        <v>61</v>
      </c>
      <c r="B396" s="137" t="s">
        <v>62</v>
      </c>
      <c r="C396" s="137" t="s">
        <v>137</v>
      </c>
      <c r="D396" s="137" t="s">
        <v>138</v>
      </c>
      <c r="E396" s="137" t="s">
        <v>139</v>
      </c>
      <c r="F396" s="72"/>
    </row>
    <row r="397" spans="1:8" s="171" customFormat="1" ht="16.5" customHeight="1" x14ac:dyDescent="0.2">
      <c r="A397" s="140">
        <v>1</v>
      </c>
      <c r="B397" s="140">
        <v>2</v>
      </c>
      <c r="C397" s="140">
        <v>3</v>
      </c>
      <c r="D397" s="140">
        <v>4</v>
      </c>
      <c r="E397" s="140">
        <v>5</v>
      </c>
      <c r="F397" s="170"/>
    </row>
    <row r="398" spans="1:8" ht="12.95" customHeight="1" x14ac:dyDescent="0.2">
      <c r="A398" s="50">
        <v>1</v>
      </c>
      <c r="B398" s="33" t="s">
        <v>35</v>
      </c>
      <c r="C398" s="91">
        <v>0.97366610694815314</v>
      </c>
      <c r="D398" s="91">
        <v>0.97380028137812458</v>
      </c>
      <c r="E398" s="172">
        <f t="shared" ref="E398:E410" si="26">D398-C398</f>
        <v>1.3417442997143425E-4</v>
      </c>
      <c r="F398" s="65"/>
      <c r="G398" s="21"/>
    </row>
    <row r="399" spans="1:8" ht="12.95" customHeight="1" x14ac:dyDescent="0.2">
      <c r="A399" s="50">
        <v>2</v>
      </c>
      <c r="B399" s="33" t="s">
        <v>36</v>
      </c>
      <c r="C399" s="91">
        <v>1.0036054281267801</v>
      </c>
      <c r="D399" s="91">
        <v>1.0077364090527781</v>
      </c>
      <c r="E399" s="172">
        <f t="shared" si="26"/>
        <v>4.1309809259979513E-3</v>
      </c>
      <c r="F399" s="65"/>
      <c r="G399" s="21"/>
    </row>
    <row r="400" spans="1:8" ht="12.95" customHeight="1" x14ac:dyDescent="0.2">
      <c r="A400" s="50">
        <v>3</v>
      </c>
      <c r="B400" s="33" t="s">
        <v>37</v>
      </c>
      <c r="C400" s="91">
        <v>0.97978024730295077</v>
      </c>
      <c r="D400" s="91">
        <v>0.9806304321078364</v>
      </c>
      <c r="E400" s="172">
        <f t="shared" si="26"/>
        <v>8.5018480488563419E-4</v>
      </c>
      <c r="F400" s="65"/>
      <c r="G400" s="21"/>
    </row>
    <row r="401" spans="1:8" ht="12.95" customHeight="1" x14ac:dyDescent="0.2">
      <c r="A401" s="50">
        <v>4</v>
      </c>
      <c r="B401" s="33" t="s">
        <v>38</v>
      </c>
      <c r="C401" s="91">
        <v>1.1168087166981893</v>
      </c>
      <c r="D401" s="91">
        <v>1.1241605701471402</v>
      </c>
      <c r="E401" s="172">
        <f t="shared" si="26"/>
        <v>7.3518534489509513E-3</v>
      </c>
      <c r="F401" s="65"/>
      <c r="G401" s="21" t="s">
        <v>19</v>
      </c>
    </row>
    <row r="402" spans="1:8" ht="12.95" customHeight="1" x14ac:dyDescent="0.2">
      <c r="A402" s="50">
        <v>5</v>
      </c>
      <c r="B402" s="33" t="s">
        <v>39</v>
      </c>
      <c r="C402" s="91">
        <v>1.0233541684256</v>
      </c>
      <c r="D402" s="91">
        <v>1.0272043557363812</v>
      </c>
      <c r="E402" s="172">
        <f t="shared" si="26"/>
        <v>3.850187310781239E-3</v>
      </c>
      <c r="F402" s="65"/>
      <c r="G402" s="21"/>
    </row>
    <row r="403" spans="1:8" ht="12.95" customHeight="1" x14ac:dyDescent="0.2">
      <c r="A403" s="50">
        <v>6</v>
      </c>
      <c r="B403" s="33" t="s">
        <v>40</v>
      </c>
      <c r="C403" s="91">
        <v>0.92543688794120227</v>
      </c>
      <c r="D403" s="91">
        <v>0.92574475370472553</v>
      </c>
      <c r="E403" s="172">
        <f t="shared" si="26"/>
        <v>3.0786576352326289E-4</v>
      </c>
      <c r="F403" s="65"/>
      <c r="G403" s="21"/>
    </row>
    <row r="404" spans="1:8" ht="12.95" customHeight="1" x14ac:dyDescent="0.2">
      <c r="A404" s="50">
        <v>7</v>
      </c>
      <c r="B404" s="33" t="s">
        <v>41</v>
      </c>
      <c r="C404" s="91">
        <v>0.89826522683455245</v>
      </c>
      <c r="D404" s="91">
        <v>0.88372940604690753</v>
      </c>
      <c r="E404" s="172">
        <f t="shared" si="26"/>
        <v>-1.4535820787644926E-2</v>
      </c>
      <c r="F404" s="65"/>
      <c r="G404" s="21"/>
    </row>
    <row r="405" spans="1:8" ht="12.95" customHeight="1" x14ac:dyDescent="0.2">
      <c r="A405" s="50">
        <v>8</v>
      </c>
      <c r="B405" s="33" t="s">
        <v>42</v>
      </c>
      <c r="C405" s="91">
        <v>0.94290100424297985</v>
      </c>
      <c r="D405" s="91">
        <v>0.94389722038325063</v>
      </c>
      <c r="E405" s="172">
        <f t="shared" si="26"/>
        <v>9.962161402707892E-4</v>
      </c>
      <c r="F405" s="65"/>
      <c r="G405" s="21" t="s">
        <v>19</v>
      </c>
    </row>
    <row r="406" spans="1:8" ht="12.95" customHeight="1" x14ac:dyDescent="0.2">
      <c r="A406" s="50">
        <v>9</v>
      </c>
      <c r="B406" s="33" t="s">
        <v>43</v>
      </c>
      <c r="C406" s="91">
        <v>0.92055477029097721</v>
      </c>
      <c r="D406" s="91">
        <v>0.91905068607062257</v>
      </c>
      <c r="E406" s="172">
        <f t="shared" si="26"/>
        <v>-1.5040842203546401E-3</v>
      </c>
      <c r="F406" s="65"/>
      <c r="G406" s="21" t="s">
        <v>19</v>
      </c>
    </row>
    <row r="407" spans="1:8" ht="12.95" customHeight="1" x14ac:dyDescent="0.2">
      <c r="A407" s="50">
        <v>10</v>
      </c>
      <c r="B407" s="33" t="s">
        <v>44</v>
      </c>
      <c r="C407" s="91">
        <v>0.95817189906365008</v>
      </c>
      <c r="D407" s="91">
        <v>0.9587281719100299</v>
      </c>
      <c r="E407" s="172">
        <f t="shared" si="26"/>
        <v>5.5627284637982388E-4</v>
      </c>
      <c r="F407" s="65"/>
      <c r="G407" s="21"/>
      <c r="H407" s="1" t="s">
        <v>19</v>
      </c>
    </row>
    <row r="408" spans="1:8" ht="12.95" customHeight="1" x14ac:dyDescent="0.2">
      <c r="A408" s="50">
        <v>11</v>
      </c>
      <c r="B408" s="33" t="s">
        <v>45</v>
      </c>
      <c r="C408" s="91">
        <v>0.97464140851768055</v>
      </c>
      <c r="D408" s="91">
        <v>0.9744791164581007</v>
      </c>
      <c r="E408" s="172">
        <f t="shared" si="26"/>
        <v>-1.6229205957984938E-4</v>
      </c>
      <c r="F408" s="65"/>
      <c r="G408" s="21"/>
    </row>
    <row r="409" spans="1:8" ht="12.95" customHeight="1" x14ac:dyDescent="0.2">
      <c r="A409" s="50">
        <v>12</v>
      </c>
      <c r="B409" s="33" t="s">
        <v>46</v>
      </c>
      <c r="C409" s="91">
        <v>0.78471042617599318</v>
      </c>
      <c r="D409" s="91">
        <v>0.79095258681511504</v>
      </c>
      <c r="E409" s="172">
        <f t="shared" si="26"/>
        <v>6.2421606391218631E-3</v>
      </c>
      <c r="F409" s="65"/>
      <c r="G409" s="21"/>
    </row>
    <row r="410" spans="1:8" ht="12.95" customHeight="1" x14ac:dyDescent="0.2">
      <c r="A410" s="50">
        <v>13</v>
      </c>
      <c r="B410" s="33" t="s">
        <v>47</v>
      </c>
      <c r="C410" s="91">
        <v>0.97940894675152435</v>
      </c>
      <c r="D410" s="91">
        <v>0.97816923740054296</v>
      </c>
      <c r="E410" s="172">
        <f t="shared" si="26"/>
        <v>-1.2397093509813883E-3</v>
      </c>
      <c r="F410" s="65"/>
      <c r="G410" s="21"/>
    </row>
    <row r="411" spans="1:8" ht="12.95" customHeight="1" x14ac:dyDescent="0.2">
      <c r="A411" s="52"/>
      <c r="B411" s="53" t="s">
        <v>48</v>
      </c>
      <c r="C411" s="96">
        <v>0.95658818972977699</v>
      </c>
      <c r="D411" s="96">
        <v>0.95684395716446446</v>
      </c>
      <c r="E411" s="173">
        <v>0</v>
      </c>
      <c r="F411" s="49"/>
      <c r="G411" s="21"/>
    </row>
    <row r="412" spans="1:8" ht="14.25" customHeight="1" x14ac:dyDescent="0.2">
      <c r="A412" s="115"/>
      <c r="B412" s="116"/>
      <c r="C412" s="117"/>
      <c r="D412" s="117"/>
      <c r="E412" s="118"/>
      <c r="F412" s="119"/>
      <c r="G412" s="120" t="s">
        <v>19</v>
      </c>
    </row>
    <row r="413" spans="1:8" x14ac:dyDescent="0.2">
      <c r="A413" s="68" t="s">
        <v>140</v>
      </c>
      <c r="B413" s="69"/>
      <c r="C413" s="69"/>
      <c r="D413" s="69"/>
      <c r="E413" s="69"/>
      <c r="F413" s="69"/>
      <c r="G413" s="69"/>
      <c r="H413" s="69"/>
    </row>
    <row r="414" spans="1:8" ht="11.25" customHeight="1" x14ac:dyDescent="0.2">
      <c r="B414" s="69"/>
      <c r="C414" s="69"/>
      <c r="D414" s="69"/>
      <c r="E414" s="69"/>
      <c r="F414" s="69"/>
      <c r="G414" s="69"/>
      <c r="H414" s="69"/>
    </row>
    <row r="415" spans="1:8" ht="14.25" customHeight="1" x14ac:dyDescent="0.2">
      <c r="B415" s="69"/>
      <c r="C415" s="69"/>
      <c r="D415" s="69"/>
      <c r="F415" s="86" t="s">
        <v>141</v>
      </c>
      <c r="G415" s="69"/>
      <c r="H415" s="69"/>
    </row>
    <row r="416" spans="1:8" ht="59.25" customHeight="1" x14ac:dyDescent="0.2">
      <c r="A416" s="137" t="s">
        <v>61</v>
      </c>
      <c r="B416" s="137" t="s">
        <v>62</v>
      </c>
      <c r="C416" s="174" t="s">
        <v>142</v>
      </c>
      <c r="D416" s="174" t="s">
        <v>143</v>
      </c>
      <c r="E416" s="174" t="s">
        <v>144</v>
      </c>
      <c r="F416" s="137" t="s">
        <v>145</v>
      </c>
    </row>
    <row r="417" spans="1:8" ht="15" customHeight="1" x14ac:dyDescent="0.2">
      <c r="A417" s="70">
        <v>1</v>
      </c>
      <c r="B417" s="70">
        <v>2</v>
      </c>
      <c r="C417" s="71">
        <v>3</v>
      </c>
      <c r="D417" s="71">
        <v>4</v>
      </c>
      <c r="E417" s="71">
        <v>5</v>
      </c>
      <c r="F417" s="70">
        <v>6</v>
      </c>
    </row>
    <row r="418" spans="1:8" ht="12.95" customHeight="1" x14ac:dyDescent="0.2">
      <c r="A418" s="50">
        <v>1</v>
      </c>
      <c r="B418" s="33" t="s">
        <v>35</v>
      </c>
      <c r="C418" s="175">
        <v>36594140</v>
      </c>
      <c r="D418" s="124">
        <v>4343.6909999999998</v>
      </c>
      <c r="E418" s="104">
        <v>4343.6909999999998</v>
      </c>
      <c r="F418" s="91">
        <f t="shared" ref="F418:F431" si="27">E418/D418</f>
        <v>1</v>
      </c>
      <c r="G418" s="21"/>
    </row>
    <row r="419" spans="1:8" ht="12.95" customHeight="1" x14ac:dyDescent="0.2">
      <c r="A419" s="50">
        <v>2</v>
      </c>
      <c r="B419" s="33" t="s">
        <v>36</v>
      </c>
      <c r="C419" s="175">
        <v>32206020</v>
      </c>
      <c r="D419" s="124">
        <v>3879.502</v>
      </c>
      <c r="E419" s="104">
        <v>3879.502</v>
      </c>
      <c r="F419" s="91">
        <f t="shared" si="27"/>
        <v>1</v>
      </c>
      <c r="G419" s="21"/>
    </row>
    <row r="420" spans="1:8" ht="12.95" customHeight="1" x14ac:dyDescent="0.2">
      <c r="A420" s="50">
        <v>3</v>
      </c>
      <c r="B420" s="33" t="s">
        <v>37</v>
      </c>
      <c r="C420" s="175">
        <v>40028560</v>
      </c>
      <c r="D420" s="124">
        <v>4647.4229999999998</v>
      </c>
      <c r="E420" s="104">
        <v>4647.4229999999998</v>
      </c>
      <c r="F420" s="91">
        <f t="shared" si="27"/>
        <v>1</v>
      </c>
      <c r="G420" s="21"/>
    </row>
    <row r="421" spans="1:8" ht="12.95" customHeight="1" x14ac:dyDescent="0.2">
      <c r="A421" s="50">
        <v>4</v>
      </c>
      <c r="B421" s="33" t="s">
        <v>38</v>
      </c>
      <c r="C421" s="175">
        <v>55215820</v>
      </c>
      <c r="D421" s="124">
        <v>6735.5749999999998</v>
      </c>
      <c r="E421" s="104">
        <v>6735.5749999999998</v>
      </c>
      <c r="F421" s="91">
        <f t="shared" si="27"/>
        <v>1</v>
      </c>
      <c r="G421" s="21"/>
    </row>
    <row r="422" spans="1:8" ht="12.95" customHeight="1" x14ac:dyDescent="0.2">
      <c r="A422" s="50">
        <v>5</v>
      </c>
      <c r="B422" s="33" t="s">
        <v>39</v>
      </c>
      <c r="C422" s="175">
        <v>46087394</v>
      </c>
      <c r="D422" s="124">
        <v>5601.0730999999996</v>
      </c>
      <c r="E422" s="104">
        <v>5601.0730999999996</v>
      </c>
      <c r="F422" s="91">
        <f t="shared" si="27"/>
        <v>1</v>
      </c>
      <c r="G422" s="21"/>
    </row>
    <row r="423" spans="1:8" ht="12.95" customHeight="1" x14ac:dyDescent="0.2">
      <c r="A423" s="50">
        <v>6</v>
      </c>
      <c r="B423" s="33" t="s">
        <v>40</v>
      </c>
      <c r="C423" s="175">
        <v>41012814</v>
      </c>
      <c r="D423" s="124">
        <v>4759.8720999999996</v>
      </c>
      <c r="E423" s="104">
        <v>4759.8720999999996</v>
      </c>
      <c r="F423" s="91">
        <f t="shared" si="27"/>
        <v>1</v>
      </c>
      <c r="G423" s="21"/>
    </row>
    <row r="424" spans="1:8" ht="12.95" customHeight="1" x14ac:dyDescent="0.2">
      <c r="A424" s="50">
        <v>7</v>
      </c>
      <c r="B424" s="33" t="s">
        <v>41</v>
      </c>
      <c r="C424" s="175">
        <v>50383520</v>
      </c>
      <c r="D424" s="124">
        <v>5961.4499999999989</v>
      </c>
      <c r="E424" s="104">
        <v>5961.4499999999989</v>
      </c>
      <c r="F424" s="91">
        <f t="shared" si="27"/>
        <v>1</v>
      </c>
      <c r="G424" s="21"/>
    </row>
    <row r="425" spans="1:8" ht="12.95" customHeight="1" x14ac:dyDescent="0.2">
      <c r="A425" s="50">
        <v>8</v>
      </c>
      <c r="B425" s="33" t="s">
        <v>42</v>
      </c>
      <c r="C425" s="175">
        <v>38046360</v>
      </c>
      <c r="D425" s="124">
        <v>4378.0769999999993</v>
      </c>
      <c r="E425" s="104">
        <v>4378.0769999999993</v>
      </c>
      <c r="F425" s="91">
        <f t="shared" si="27"/>
        <v>1</v>
      </c>
      <c r="G425" s="21"/>
    </row>
    <row r="426" spans="1:8" ht="12.95" customHeight="1" x14ac:dyDescent="0.2">
      <c r="A426" s="50">
        <v>9</v>
      </c>
      <c r="B426" s="33" t="s">
        <v>43</v>
      </c>
      <c r="C426" s="175">
        <v>38317656</v>
      </c>
      <c r="D426" s="124">
        <v>4438.3404</v>
      </c>
      <c r="E426" s="104">
        <v>4438.3404</v>
      </c>
      <c r="F426" s="91">
        <f t="shared" si="27"/>
        <v>1</v>
      </c>
      <c r="G426" s="21"/>
    </row>
    <row r="427" spans="1:8" ht="12.95" customHeight="1" x14ac:dyDescent="0.2">
      <c r="A427" s="50">
        <v>10</v>
      </c>
      <c r="B427" s="33" t="s">
        <v>44</v>
      </c>
      <c r="C427" s="175">
        <v>47989920</v>
      </c>
      <c r="D427" s="124">
        <v>5652.9439999999995</v>
      </c>
      <c r="E427" s="104">
        <v>5652.9439999999995</v>
      </c>
      <c r="F427" s="91">
        <f t="shared" si="27"/>
        <v>1</v>
      </c>
      <c r="G427" s="21" t="s">
        <v>19</v>
      </c>
      <c r="H427" s="1" t="s">
        <v>19</v>
      </c>
    </row>
    <row r="428" spans="1:8" ht="12.95" customHeight="1" x14ac:dyDescent="0.2">
      <c r="A428" s="50">
        <v>11</v>
      </c>
      <c r="B428" s="33" t="s">
        <v>45</v>
      </c>
      <c r="C428" s="175">
        <v>38927680</v>
      </c>
      <c r="D428" s="124">
        <v>4554.165</v>
      </c>
      <c r="E428" s="104">
        <v>4554.165</v>
      </c>
      <c r="F428" s="91">
        <f t="shared" si="27"/>
        <v>1</v>
      </c>
      <c r="G428" s="21"/>
    </row>
    <row r="429" spans="1:8" ht="12.95" customHeight="1" x14ac:dyDescent="0.2">
      <c r="A429" s="50">
        <v>12</v>
      </c>
      <c r="B429" s="33" t="s">
        <v>46</v>
      </c>
      <c r="C429" s="175">
        <v>44466400</v>
      </c>
      <c r="D429" s="124">
        <v>5457.6719999999996</v>
      </c>
      <c r="E429" s="104">
        <v>5457.6719999999996</v>
      </c>
      <c r="F429" s="91">
        <f t="shared" si="27"/>
        <v>1</v>
      </c>
      <c r="G429" s="21"/>
    </row>
    <row r="430" spans="1:8" ht="12.95" customHeight="1" x14ac:dyDescent="0.2">
      <c r="A430" s="50">
        <v>13</v>
      </c>
      <c r="B430" s="33" t="s">
        <v>47</v>
      </c>
      <c r="C430" s="175">
        <v>68320770</v>
      </c>
      <c r="D430" s="176">
        <v>8009.2195000000002</v>
      </c>
      <c r="E430" s="104">
        <v>8009.2195000000002</v>
      </c>
      <c r="F430" s="91">
        <f t="shared" si="27"/>
        <v>1</v>
      </c>
      <c r="G430" s="21"/>
    </row>
    <row r="431" spans="1:8" ht="12.95" customHeight="1" x14ac:dyDescent="0.2">
      <c r="A431" s="52"/>
      <c r="B431" s="53" t="s">
        <v>48</v>
      </c>
      <c r="C431" s="74">
        <v>577597054</v>
      </c>
      <c r="D431" s="177">
        <v>68419.004099999991</v>
      </c>
      <c r="E431" s="106">
        <v>68419.004099999991</v>
      </c>
      <c r="F431" s="96">
        <f t="shared" si="27"/>
        <v>1</v>
      </c>
      <c r="G431" s="21"/>
    </row>
    <row r="432" spans="1:8" ht="6.75" customHeight="1" x14ac:dyDescent="0.2">
      <c r="A432" s="165"/>
      <c r="B432" s="116"/>
      <c r="C432" s="117"/>
      <c r="D432" s="117"/>
      <c r="E432" s="118"/>
      <c r="F432" s="119"/>
      <c r="G432" s="120"/>
    </row>
    <row r="433" spans="1:8" x14ac:dyDescent="0.2">
      <c r="A433" s="68" t="s">
        <v>146</v>
      </c>
      <c r="B433" s="69"/>
      <c r="C433" s="69"/>
      <c r="D433" s="69"/>
      <c r="E433" s="69"/>
      <c r="F433" s="69"/>
      <c r="G433" s="69"/>
      <c r="H433" s="69"/>
    </row>
    <row r="434" spans="1:8" ht="11.25" customHeight="1" x14ac:dyDescent="0.2">
      <c r="B434" s="69"/>
      <c r="C434" s="69"/>
      <c r="D434" s="69"/>
      <c r="E434" s="69"/>
      <c r="F434" s="69"/>
      <c r="G434" s="69"/>
      <c r="H434" s="69"/>
    </row>
    <row r="435" spans="1:8" ht="14.25" customHeight="1" x14ac:dyDescent="0.2">
      <c r="B435" s="69"/>
      <c r="C435" s="69"/>
      <c r="D435" s="69"/>
      <c r="F435" s="86" t="s">
        <v>147</v>
      </c>
      <c r="G435" s="69"/>
      <c r="H435" s="69"/>
    </row>
    <row r="436" spans="1:8" ht="57.75" customHeight="1" x14ac:dyDescent="0.2">
      <c r="A436" s="137" t="s">
        <v>61</v>
      </c>
      <c r="B436" s="137" t="s">
        <v>62</v>
      </c>
      <c r="C436" s="174" t="s">
        <v>142</v>
      </c>
      <c r="D436" s="174" t="s">
        <v>148</v>
      </c>
      <c r="E436" s="174" t="s">
        <v>149</v>
      </c>
      <c r="F436" s="137" t="s">
        <v>145</v>
      </c>
    </row>
    <row r="437" spans="1:8" ht="15" customHeight="1" x14ac:dyDescent="0.2">
      <c r="A437" s="70">
        <v>1</v>
      </c>
      <c r="B437" s="70">
        <v>2</v>
      </c>
      <c r="C437" s="71">
        <v>3</v>
      </c>
      <c r="D437" s="71">
        <v>4</v>
      </c>
      <c r="E437" s="71">
        <v>5</v>
      </c>
      <c r="F437" s="70">
        <v>6</v>
      </c>
    </row>
    <row r="438" spans="1:8" ht="12.95" customHeight="1" x14ac:dyDescent="0.2">
      <c r="A438" s="50">
        <v>1</v>
      </c>
      <c r="B438" s="33" t="s">
        <v>35</v>
      </c>
      <c r="C438" s="175">
        <v>36594140</v>
      </c>
      <c r="D438" s="155">
        <v>2342.5877419999997</v>
      </c>
      <c r="E438" s="155">
        <v>2342.5877419999997</v>
      </c>
      <c r="F438" s="178">
        <f t="shared" ref="F438:F451" si="28">E438/D438</f>
        <v>1</v>
      </c>
      <c r="G438" s="21"/>
    </row>
    <row r="439" spans="1:8" ht="12.95" customHeight="1" x14ac:dyDescent="0.2">
      <c r="A439" s="50">
        <v>2</v>
      </c>
      <c r="B439" s="33" t="s">
        <v>36</v>
      </c>
      <c r="C439" s="175">
        <v>32206020</v>
      </c>
      <c r="D439" s="155">
        <v>2100.2208259999998</v>
      </c>
      <c r="E439" s="155">
        <v>2100.2208259999998</v>
      </c>
      <c r="F439" s="178">
        <f t="shared" si="28"/>
        <v>1</v>
      </c>
      <c r="G439" s="21"/>
    </row>
    <row r="440" spans="1:8" ht="12.95" customHeight="1" x14ac:dyDescent="0.2">
      <c r="A440" s="50">
        <v>3</v>
      </c>
      <c r="B440" s="33" t="s">
        <v>37</v>
      </c>
      <c r="C440" s="175">
        <v>40028560</v>
      </c>
      <c r="D440" s="155">
        <v>2491.7706879999996</v>
      </c>
      <c r="E440" s="155">
        <v>2491.7706879999996</v>
      </c>
      <c r="F440" s="178">
        <f t="shared" si="28"/>
        <v>1</v>
      </c>
      <c r="G440" s="21"/>
    </row>
    <row r="441" spans="1:8" ht="12.95" customHeight="1" x14ac:dyDescent="0.2">
      <c r="A441" s="50">
        <v>4</v>
      </c>
      <c r="B441" s="33" t="s">
        <v>38</v>
      </c>
      <c r="C441" s="175">
        <v>55215820</v>
      </c>
      <c r="D441" s="155">
        <v>3658.0868059999998</v>
      </c>
      <c r="E441" s="155">
        <v>3658.0868059999998</v>
      </c>
      <c r="F441" s="178">
        <f t="shared" si="28"/>
        <v>1</v>
      </c>
      <c r="G441" s="21"/>
    </row>
    <row r="442" spans="1:8" ht="12.95" customHeight="1" x14ac:dyDescent="0.2">
      <c r="A442" s="50">
        <v>5</v>
      </c>
      <c r="B442" s="33" t="s">
        <v>39</v>
      </c>
      <c r="C442" s="175">
        <v>46087394</v>
      </c>
      <c r="D442" s="155">
        <v>3039.0702282000002</v>
      </c>
      <c r="E442" s="155">
        <v>3039.0702282000002</v>
      </c>
      <c r="F442" s="178">
        <f t="shared" si="28"/>
        <v>1</v>
      </c>
      <c r="G442" s="21"/>
      <c r="H442" s="1" t="s">
        <v>19</v>
      </c>
    </row>
    <row r="443" spans="1:8" ht="12.95" customHeight="1" x14ac:dyDescent="0.2">
      <c r="A443" s="50">
        <v>6</v>
      </c>
      <c r="B443" s="33" t="s">
        <v>40</v>
      </c>
      <c r="C443" s="175">
        <v>41012814</v>
      </c>
      <c r="D443" s="155">
        <v>2551.7990342000003</v>
      </c>
      <c r="E443" s="155">
        <v>2551.7990342000003</v>
      </c>
      <c r="F443" s="178">
        <f t="shared" si="28"/>
        <v>1</v>
      </c>
      <c r="G443" s="21"/>
    </row>
    <row r="444" spans="1:8" ht="12.95" customHeight="1" x14ac:dyDescent="0.2">
      <c r="A444" s="50">
        <v>7</v>
      </c>
      <c r="B444" s="33" t="s">
        <v>41</v>
      </c>
      <c r="C444" s="175">
        <v>50383520</v>
      </c>
      <c r="D444" s="155">
        <v>3212.3812159999998</v>
      </c>
      <c r="E444" s="155">
        <v>3212.3812159999998</v>
      </c>
      <c r="F444" s="178">
        <f t="shared" si="28"/>
        <v>1</v>
      </c>
      <c r="G444" s="21"/>
    </row>
    <row r="445" spans="1:8" ht="12.95" customHeight="1" x14ac:dyDescent="0.2">
      <c r="A445" s="50">
        <v>8</v>
      </c>
      <c r="B445" s="33" t="s">
        <v>42</v>
      </c>
      <c r="C445" s="175">
        <v>38046360</v>
      </c>
      <c r="D445" s="155">
        <v>2341.7181479999999</v>
      </c>
      <c r="E445" s="155">
        <v>2341.7181479999999</v>
      </c>
      <c r="F445" s="178">
        <f t="shared" si="28"/>
        <v>1</v>
      </c>
      <c r="G445" s="21" t="s">
        <v>19</v>
      </c>
    </row>
    <row r="446" spans="1:8" ht="12.95" customHeight="1" x14ac:dyDescent="0.2">
      <c r="A446" s="50">
        <v>9</v>
      </c>
      <c r="B446" s="33" t="s">
        <v>43</v>
      </c>
      <c r="C446" s="175">
        <v>38317656</v>
      </c>
      <c r="D446" s="155">
        <v>2378.1666168000002</v>
      </c>
      <c r="E446" s="155">
        <v>2378.1666168000002</v>
      </c>
      <c r="F446" s="178">
        <f t="shared" si="28"/>
        <v>1</v>
      </c>
      <c r="G446" s="21"/>
    </row>
    <row r="447" spans="1:8" ht="12.95" customHeight="1" x14ac:dyDescent="0.2">
      <c r="A447" s="50">
        <v>10</v>
      </c>
      <c r="B447" s="33" t="s">
        <v>44</v>
      </c>
      <c r="C447" s="175">
        <v>47989920</v>
      </c>
      <c r="D447" s="155">
        <v>3042.5702560000004</v>
      </c>
      <c r="E447" s="155">
        <v>3042.5702560000004</v>
      </c>
      <c r="F447" s="178">
        <f t="shared" si="28"/>
        <v>1</v>
      </c>
      <c r="G447" s="21"/>
    </row>
    <row r="448" spans="1:8" ht="12.95" customHeight="1" x14ac:dyDescent="0.2">
      <c r="A448" s="50">
        <v>11</v>
      </c>
      <c r="B448" s="33" t="s">
        <v>45</v>
      </c>
      <c r="C448" s="175">
        <v>38927680</v>
      </c>
      <c r="D448" s="155">
        <v>2446.7399439999999</v>
      </c>
      <c r="E448" s="155">
        <v>2446.7399439999999</v>
      </c>
      <c r="F448" s="178">
        <f t="shared" si="28"/>
        <v>1</v>
      </c>
      <c r="G448" s="21"/>
    </row>
    <row r="449" spans="1:8" ht="12.95" customHeight="1" x14ac:dyDescent="0.2">
      <c r="A449" s="50">
        <v>12</v>
      </c>
      <c r="B449" s="33" t="s">
        <v>46</v>
      </c>
      <c r="C449" s="175">
        <v>44466400</v>
      </c>
      <c r="D449" s="155">
        <v>2968.6280800000004</v>
      </c>
      <c r="E449" s="155">
        <v>2968.6280800000004</v>
      </c>
      <c r="F449" s="178">
        <f t="shared" si="28"/>
        <v>1</v>
      </c>
      <c r="G449" s="21"/>
    </row>
    <row r="450" spans="1:8" ht="12.95" customHeight="1" x14ac:dyDescent="0.2">
      <c r="A450" s="50">
        <v>13</v>
      </c>
      <c r="B450" s="33" t="s">
        <v>47</v>
      </c>
      <c r="C450" s="175">
        <v>68320770</v>
      </c>
      <c r="D450" s="155">
        <v>4305.3124010000001</v>
      </c>
      <c r="E450" s="155">
        <v>4305.3124010000001</v>
      </c>
      <c r="F450" s="178">
        <f t="shared" si="28"/>
        <v>1</v>
      </c>
      <c r="G450" s="21"/>
    </row>
    <row r="451" spans="1:8" ht="12.95" customHeight="1" x14ac:dyDescent="0.2">
      <c r="A451" s="52"/>
      <c r="B451" s="53" t="s">
        <v>48</v>
      </c>
      <c r="C451" s="74">
        <v>577597054</v>
      </c>
      <c r="D451" s="156">
        <v>36879.0519862</v>
      </c>
      <c r="E451" s="156">
        <v>36879.0519862</v>
      </c>
      <c r="F451" s="96">
        <f t="shared" si="28"/>
        <v>1</v>
      </c>
      <c r="G451" s="21"/>
    </row>
    <row r="452" spans="1:8" ht="13.5" customHeight="1" x14ac:dyDescent="0.2">
      <c r="A452" s="115"/>
      <c r="B452" s="116"/>
      <c r="C452" s="117"/>
      <c r="D452" s="117"/>
      <c r="E452" s="118"/>
      <c r="F452" s="119"/>
      <c r="G452" s="120"/>
      <c r="H452" s="1" t="s">
        <v>19</v>
      </c>
    </row>
    <row r="453" spans="1:8" ht="13.5" customHeight="1" x14ac:dyDescent="0.25">
      <c r="A453" s="68" t="s">
        <v>150</v>
      </c>
      <c r="B453" s="179"/>
      <c r="C453" s="179"/>
      <c r="D453" s="180"/>
      <c r="E453" s="180"/>
      <c r="F453" s="180"/>
      <c r="G453" s="180"/>
    </row>
    <row r="454" spans="1:8" ht="13.5" customHeight="1" x14ac:dyDescent="0.25">
      <c r="A454" s="179"/>
      <c r="B454" s="179"/>
      <c r="C454" s="179"/>
      <c r="D454" s="180"/>
      <c r="E454" s="180"/>
      <c r="F454" s="180"/>
      <c r="G454" s="180"/>
    </row>
    <row r="455" spans="1:8" ht="13.5" customHeight="1" x14ac:dyDescent="0.25">
      <c r="A455" s="68" t="s">
        <v>151</v>
      </c>
      <c r="B455" s="179"/>
      <c r="C455" s="179"/>
      <c r="D455" s="180"/>
      <c r="E455" s="180"/>
      <c r="F455" s="180"/>
      <c r="G455" s="180"/>
    </row>
    <row r="456" spans="1:8" ht="13.5" customHeight="1" x14ac:dyDescent="0.25">
      <c r="A456" s="68" t="s">
        <v>152</v>
      </c>
      <c r="B456" s="179"/>
      <c r="C456" s="179"/>
      <c r="D456" s="180"/>
      <c r="E456" s="180"/>
      <c r="F456" s="180"/>
      <c r="G456" s="180"/>
    </row>
    <row r="457" spans="1:8" ht="36.75" customHeight="1" x14ac:dyDescent="0.25">
      <c r="A457" s="137" t="s">
        <v>76</v>
      </c>
      <c r="B457" s="137" t="s">
        <v>77</v>
      </c>
      <c r="C457" s="137" t="s">
        <v>153</v>
      </c>
      <c r="D457" s="137" t="s">
        <v>154</v>
      </c>
      <c r="E457" s="137" t="s">
        <v>155</v>
      </c>
      <c r="F457" s="181"/>
      <c r="G457" s="182"/>
      <c r="H457" s="1" t="s">
        <v>19</v>
      </c>
    </row>
    <row r="458" spans="1:8" x14ac:dyDescent="0.2">
      <c r="A458" s="183">
        <v>1</v>
      </c>
      <c r="B458" s="183">
        <v>2</v>
      </c>
      <c r="C458" s="183">
        <v>3</v>
      </c>
      <c r="D458" s="183">
        <v>4</v>
      </c>
      <c r="E458" s="183" t="s">
        <v>156</v>
      </c>
      <c r="F458" s="184"/>
      <c r="G458" s="184"/>
    </row>
    <row r="459" spans="1:8" ht="12.95" customHeight="1" x14ac:dyDescent="0.25">
      <c r="A459" s="50">
        <v>1</v>
      </c>
      <c r="B459" s="33" t="s">
        <v>35</v>
      </c>
      <c r="C459" s="185">
        <v>6735</v>
      </c>
      <c r="D459" s="185">
        <v>6345</v>
      </c>
      <c r="E459" s="185">
        <f>D459-C459</f>
        <v>-390</v>
      </c>
      <c r="F459" s="186"/>
      <c r="G459" s="49"/>
    </row>
    <row r="460" spans="1:8" ht="12.95" customHeight="1" x14ac:dyDescent="0.25">
      <c r="A460" s="50">
        <v>2</v>
      </c>
      <c r="B460" s="33" t="s">
        <v>36</v>
      </c>
      <c r="C460" s="185">
        <v>6198</v>
      </c>
      <c r="D460" s="185">
        <v>5385</v>
      </c>
      <c r="E460" s="185">
        <f t="shared" ref="E460:E472" si="29">D460-C460</f>
        <v>-813</v>
      </c>
      <c r="F460" s="186"/>
      <c r="G460" s="49"/>
    </row>
    <row r="461" spans="1:8" ht="12.95" customHeight="1" x14ac:dyDescent="0.25">
      <c r="A461" s="50">
        <v>3</v>
      </c>
      <c r="B461" s="33" t="s">
        <v>37</v>
      </c>
      <c r="C461" s="185">
        <v>6852</v>
      </c>
      <c r="D461" s="185">
        <v>6264</v>
      </c>
      <c r="E461" s="185">
        <f t="shared" si="29"/>
        <v>-588</v>
      </c>
      <c r="F461" s="186"/>
      <c r="G461" s="49" t="s">
        <v>19</v>
      </c>
    </row>
    <row r="462" spans="1:8" ht="12.95" customHeight="1" x14ac:dyDescent="0.25">
      <c r="A462" s="50">
        <v>4</v>
      </c>
      <c r="B462" s="33" t="s">
        <v>38</v>
      </c>
      <c r="C462" s="185">
        <v>8862</v>
      </c>
      <c r="D462" s="185">
        <v>8757</v>
      </c>
      <c r="E462" s="185">
        <f t="shared" si="29"/>
        <v>-105</v>
      </c>
      <c r="F462" s="186"/>
      <c r="G462" s="49"/>
      <c r="H462" s="1" t="s">
        <v>19</v>
      </c>
    </row>
    <row r="463" spans="1:8" ht="12.95" customHeight="1" x14ac:dyDescent="0.25">
      <c r="A463" s="50">
        <v>5</v>
      </c>
      <c r="B463" s="33" t="s">
        <v>39</v>
      </c>
      <c r="C463" s="185">
        <v>6925</v>
      </c>
      <c r="D463" s="185">
        <v>6475</v>
      </c>
      <c r="E463" s="185">
        <f t="shared" si="29"/>
        <v>-450</v>
      </c>
      <c r="F463" s="186"/>
      <c r="G463" s="49"/>
    </row>
    <row r="464" spans="1:8" ht="12.95" customHeight="1" x14ac:dyDescent="0.25">
      <c r="A464" s="50">
        <v>6</v>
      </c>
      <c r="B464" s="33" t="s">
        <v>40</v>
      </c>
      <c r="C464" s="185">
        <v>6383</v>
      </c>
      <c r="D464" s="185">
        <v>5671</v>
      </c>
      <c r="E464" s="185">
        <f t="shared" si="29"/>
        <v>-712</v>
      </c>
      <c r="F464" s="186"/>
      <c r="G464" s="49"/>
    </row>
    <row r="465" spans="1:8" ht="12.95" customHeight="1" x14ac:dyDescent="0.25">
      <c r="A465" s="50">
        <v>7</v>
      </c>
      <c r="B465" s="33" t="s">
        <v>41</v>
      </c>
      <c r="C465" s="185">
        <v>6917</v>
      </c>
      <c r="D465" s="185">
        <v>6752</v>
      </c>
      <c r="E465" s="185">
        <f t="shared" si="29"/>
        <v>-165</v>
      </c>
      <c r="F465" s="186"/>
      <c r="G465" s="49" t="s">
        <v>19</v>
      </c>
    </row>
    <row r="466" spans="1:8" ht="12.95" customHeight="1" x14ac:dyDescent="0.25">
      <c r="A466" s="50">
        <v>8</v>
      </c>
      <c r="B466" s="33" t="s">
        <v>42</v>
      </c>
      <c r="C466" s="185">
        <v>6752</v>
      </c>
      <c r="D466" s="185">
        <v>6035</v>
      </c>
      <c r="E466" s="185">
        <f t="shared" si="29"/>
        <v>-717</v>
      </c>
      <c r="F466" s="186"/>
      <c r="G466" s="49"/>
    </row>
    <row r="467" spans="1:8" ht="12.95" customHeight="1" x14ac:dyDescent="0.25">
      <c r="A467" s="50">
        <v>9</v>
      </c>
      <c r="B467" s="33" t="s">
        <v>43</v>
      </c>
      <c r="C467" s="185">
        <v>6628</v>
      </c>
      <c r="D467" s="185">
        <v>6455</v>
      </c>
      <c r="E467" s="185">
        <f t="shared" si="29"/>
        <v>-173</v>
      </c>
      <c r="F467" s="186"/>
      <c r="G467" s="49"/>
    </row>
    <row r="468" spans="1:8" ht="12.95" customHeight="1" x14ac:dyDescent="0.25">
      <c r="A468" s="50">
        <v>10</v>
      </c>
      <c r="B468" s="33" t="s">
        <v>44</v>
      </c>
      <c r="C468" s="185">
        <v>9297</v>
      </c>
      <c r="D468" s="185">
        <v>8292</v>
      </c>
      <c r="E468" s="185">
        <f t="shared" si="29"/>
        <v>-1005</v>
      </c>
      <c r="F468" s="186"/>
      <c r="G468" s="49"/>
    </row>
    <row r="469" spans="1:8" ht="12.95" customHeight="1" x14ac:dyDescent="0.25">
      <c r="A469" s="50">
        <v>11</v>
      </c>
      <c r="B469" s="33" t="s">
        <v>45</v>
      </c>
      <c r="C469" s="185">
        <v>7398</v>
      </c>
      <c r="D469" s="185">
        <v>6375</v>
      </c>
      <c r="E469" s="185">
        <f t="shared" si="29"/>
        <v>-1023</v>
      </c>
      <c r="F469" s="186"/>
      <c r="G469" s="49"/>
    </row>
    <row r="470" spans="1:8" ht="12.95" customHeight="1" x14ac:dyDescent="0.25">
      <c r="A470" s="50">
        <v>12</v>
      </c>
      <c r="B470" s="33" t="s">
        <v>46</v>
      </c>
      <c r="C470" s="185">
        <v>8031</v>
      </c>
      <c r="D470" s="185">
        <v>7620</v>
      </c>
      <c r="E470" s="185">
        <f t="shared" si="29"/>
        <v>-411</v>
      </c>
      <c r="F470" s="186"/>
      <c r="G470" s="49"/>
    </row>
    <row r="471" spans="1:8" ht="12.95" customHeight="1" x14ac:dyDescent="0.25">
      <c r="A471" s="50">
        <v>13</v>
      </c>
      <c r="B471" s="33" t="s">
        <v>47</v>
      </c>
      <c r="C471" s="185">
        <v>8639</v>
      </c>
      <c r="D471" s="185">
        <v>7870</v>
      </c>
      <c r="E471" s="185">
        <f t="shared" si="29"/>
        <v>-769</v>
      </c>
      <c r="F471" s="186"/>
      <c r="G471" s="49"/>
    </row>
    <row r="472" spans="1:8" ht="15" customHeight="1" x14ac:dyDescent="0.2">
      <c r="A472" s="52"/>
      <c r="B472" s="53" t="s">
        <v>48</v>
      </c>
      <c r="C472" s="187">
        <v>95617</v>
      </c>
      <c r="D472" s="187">
        <v>88296</v>
      </c>
      <c r="E472" s="187">
        <f t="shared" si="29"/>
        <v>-7321</v>
      </c>
      <c r="F472" s="188"/>
      <c r="G472" s="44"/>
    </row>
    <row r="473" spans="1:8" ht="15" customHeight="1" x14ac:dyDescent="0.25">
      <c r="A473" s="46"/>
      <c r="B473" s="47"/>
      <c r="C473" s="189"/>
      <c r="D473" s="190"/>
      <c r="E473" s="190"/>
      <c r="F473" s="190"/>
      <c r="G473" s="44"/>
    </row>
    <row r="474" spans="1:8" ht="15" customHeight="1" x14ac:dyDescent="0.25">
      <c r="A474" s="46"/>
      <c r="B474" s="47"/>
      <c r="C474" s="189"/>
      <c r="D474" s="190"/>
      <c r="E474" s="190"/>
      <c r="F474" s="190"/>
      <c r="G474" s="44"/>
    </row>
    <row r="475" spans="1:8" ht="13.5" customHeight="1" x14ac:dyDescent="0.25">
      <c r="A475" s="68" t="s">
        <v>157</v>
      </c>
      <c r="B475" s="179"/>
      <c r="C475" s="179"/>
      <c r="D475" s="180"/>
      <c r="E475" s="180"/>
      <c r="F475" s="180"/>
      <c r="G475" s="180"/>
    </row>
    <row r="476" spans="1:8" ht="13.5" customHeight="1" x14ac:dyDescent="0.25">
      <c r="A476" s="68" t="s">
        <v>158</v>
      </c>
      <c r="B476" s="179"/>
      <c r="C476" s="179"/>
      <c r="D476" s="180"/>
      <c r="E476" s="180"/>
      <c r="F476" s="180"/>
      <c r="G476" s="180"/>
    </row>
    <row r="477" spans="1:8" ht="42" customHeight="1" x14ac:dyDescent="0.2">
      <c r="A477" s="12" t="s">
        <v>76</v>
      </c>
      <c r="B477" s="12" t="s">
        <v>77</v>
      </c>
      <c r="C477" s="12" t="s">
        <v>159</v>
      </c>
      <c r="D477" s="12" t="s">
        <v>160</v>
      </c>
      <c r="E477" s="12" t="s">
        <v>161</v>
      </c>
      <c r="F477" s="12" t="s">
        <v>162</v>
      </c>
      <c r="G477" s="12" t="s">
        <v>163</v>
      </c>
    </row>
    <row r="478" spans="1:8" x14ac:dyDescent="0.2">
      <c r="A478" s="183">
        <v>1</v>
      </c>
      <c r="B478" s="183">
        <v>2</v>
      </c>
      <c r="C478" s="183">
        <v>3</v>
      </c>
      <c r="D478" s="183">
        <v>4</v>
      </c>
      <c r="E478" s="183">
        <v>5</v>
      </c>
      <c r="F478" s="183">
        <v>6</v>
      </c>
      <c r="G478" s="183">
        <v>7</v>
      </c>
    </row>
    <row r="479" spans="1:8" ht="12.95" customHeight="1" x14ac:dyDescent="0.2">
      <c r="A479" s="32">
        <v>1</v>
      </c>
      <c r="B479" s="33" t="s">
        <v>35</v>
      </c>
      <c r="C479" s="191">
        <v>673.5</v>
      </c>
      <c r="D479" s="191">
        <v>0</v>
      </c>
      <c r="E479" s="191">
        <v>673.5</v>
      </c>
      <c r="F479" s="191">
        <f>D479+E479</f>
        <v>673.5</v>
      </c>
      <c r="G479" s="144">
        <f>F479/C479</f>
        <v>1</v>
      </c>
      <c r="H479" s="58"/>
    </row>
    <row r="480" spans="1:8" ht="12.95" customHeight="1" x14ac:dyDescent="0.2">
      <c r="A480" s="32">
        <v>2</v>
      </c>
      <c r="B480" s="33" t="s">
        <v>36</v>
      </c>
      <c r="C480" s="191">
        <v>619.79999999999995</v>
      </c>
      <c r="D480" s="191">
        <v>0</v>
      </c>
      <c r="E480" s="191">
        <v>619.79999999999995</v>
      </c>
      <c r="F480" s="191">
        <f t="shared" ref="F480:F491" si="30">D480+E480</f>
        <v>619.79999999999995</v>
      </c>
      <c r="G480" s="144">
        <f t="shared" ref="G480:G491" si="31">F480/C480</f>
        <v>1</v>
      </c>
      <c r="H480" s="58"/>
    </row>
    <row r="481" spans="1:8" ht="12.95" customHeight="1" x14ac:dyDescent="0.2">
      <c r="A481" s="32">
        <v>3</v>
      </c>
      <c r="B481" s="33" t="s">
        <v>37</v>
      </c>
      <c r="C481" s="191">
        <v>685.19999999999993</v>
      </c>
      <c r="D481" s="191">
        <v>0</v>
      </c>
      <c r="E481" s="191">
        <v>685.19999999999993</v>
      </c>
      <c r="F481" s="191">
        <f t="shared" si="30"/>
        <v>685.19999999999993</v>
      </c>
      <c r="G481" s="144">
        <f t="shared" si="31"/>
        <v>1</v>
      </c>
      <c r="H481" s="58"/>
    </row>
    <row r="482" spans="1:8" s="59" customFormat="1" ht="12.95" customHeight="1" x14ac:dyDescent="0.2">
      <c r="A482" s="32">
        <v>4</v>
      </c>
      <c r="B482" s="33" t="s">
        <v>38</v>
      </c>
      <c r="C482" s="191">
        <v>886.19999999999993</v>
      </c>
      <c r="D482" s="191">
        <v>0</v>
      </c>
      <c r="E482" s="191">
        <v>886.19999999999993</v>
      </c>
      <c r="F482" s="191">
        <f t="shared" si="30"/>
        <v>886.19999999999993</v>
      </c>
      <c r="G482" s="144">
        <f t="shared" si="31"/>
        <v>1</v>
      </c>
      <c r="H482" s="58"/>
    </row>
    <row r="483" spans="1:8" ht="12.95" customHeight="1" x14ac:dyDescent="0.2">
      <c r="A483" s="32">
        <v>5</v>
      </c>
      <c r="B483" s="33" t="s">
        <v>39</v>
      </c>
      <c r="C483" s="191">
        <v>692.5</v>
      </c>
      <c r="D483" s="191">
        <v>0</v>
      </c>
      <c r="E483" s="191">
        <v>692.5</v>
      </c>
      <c r="F483" s="191">
        <f t="shared" si="30"/>
        <v>692.5</v>
      </c>
      <c r="G483" s="144">
        <f t="shared" si="31"/>
        <v>1</v>
      </c>
      <c r="H483" s="58"/>
    </row>
    <row r="484" spans="1:8" ht="12.95" customHeight="1" x14ac:dyDescent="0.2">
      <c r="A484" s="32">
        <v>6</v>
      </c>
      <c r="B484" s="33" t="s">
        <v>40</v>
      </c>
      <c r="C484" s="191">
        <v>638.29999999999995</v>
      </c>
      <c r="D484" s="191">
        <v>0</v>
      </c>
      <c r="E484" s="191">
        <v>638.29999999999995</v>
      </c>
      <c r="F484" s="191">
        <f t="shared" si="30"/>
        <v>638.29999999999995</v>
      </c>
      <c r="G484" s="144">
        <f t="shared" si="31"/>
        <v>1</v>
      </c>
      <c r="H484" s="58"/>
    </row>
    <row r="485" spans="1:8" ht="12.95" customHeight="1" x14ac:dyDescent="0.2">
      <c r="A485" s="32">
        <v>7</v>
      </c>
      <c r="B485" s="33" t="s">
        <v>41</v>
      </c>
      <c r="C485" s="191">
        <v>691.7</v>
      </c>
      <c r="D485" s="191">
        <v>0</v>
      </c>
      <c r="E485" s="191">
        <v>691.7</v>
      </c>
      <c r="F485" s="191">
        <f t="shared" si="30"/>
        <v>691.7</v>
      </c>
      <c r="G485" s="144">
        <f t="shared" si="31"/>
        <v>1</v>
      </c>
      <c r="H485" s="58"/>
    </row>
    <row r="486" spans="1:8" ht="12.95" customHeight="1" x14ac:dyDescent="0.2">
      <c r="A486" s="32">
        <v>8</v>
      </c>
      <c r="B486" s="33" t="s">
        <v>42</v>
      </c>
      <c r="C486" s="191">
        <v>675.2</v>
      </c>
      <c r="D486" s="191">
        <v>0</v>
      </c>
      <c r="E486" s="191">
        <v>675.2</v>
      </c>
      <c r="F486" s="191">
        <f t="shared" si="30"/>
        <v>675.2</v>
      </c>
      <c r="G486" s="144">
        <f t="shared" si="31"/>
        <v>1</v>
      </c>
      <c r="H486" s="58"/>
    </row>
    <row r="487" spans="1:8" ht="12.95" customHeight="1" x14ac:dyDescent="0.2">
      <c r="A487" s="32">
        <v>9</v>
      </c>
      <c r="B487" s="33" t="s">
        <v>43</v>
      </c>
      <c r="C487" s="191">
        <v>662.80000000000007</v>
      </c>
      <c r="D487" s="191">
        <v>0</v>
      </c>
      <c r="E487" s="191">
        <v>662.80000000000007</v>
      </c>
      <c r="F487" s="191">
        <f t="shared" si="30"/>
        <v>662.80000000000007</v>
      </c>
      <c r="G487" s="144">
        <f t="shared" si="31"/>
        <v>1</v>
      </c>
      <c r="H487" s="58"/>
    </row>
    <row r="488" spans="1:8" ht="12.95" customHeight="1" x14ac:dyDescent="0.2">
      <c r="A488" s="32">
        <v>10</v>
      </c>
      <c r="B488" s="33" t="s">
        <v>44</v>
      </c>
      <c r="C488" s="191">
        <v>929.7</v>
      </c>
      <c r="D488" s="191">
        <v>0</v>
      </c>
      <c r="E488" s="191">
        <v>929.7</v>
      </c>
      <c r="F488" s="191">
        <f t="shared" si="30"/>
        <v>929.7</v>
      </c>
      <c r="G488" s="144">
        <f t="shared" si="31"/>
        <v>1</v>
      </c>
      <c r="H488" s="58"/>
    </row>
    <row r="489" spans="1:8" ht="12.95" customHeight="1" x14ac:dyDescent="0.2">
      <c r="A489" s="50">
        <v>11</v>
      </c>
      <c r="B489" s="33" t="s">
        <v>45</v>
      </c>
      <c r="C489" s="191">
        <v>739.8</v>
      </c>
      <c r="D489" s="191">
        <v>0</v>
      </c>
      <c r="E489" s="191">
        <v>739.8</v>
      </c>
      <c r="F489" s="191">
        <f t="shared" si="30"/>
        <v>739.8</v>
      </c>
      <c r="G489" s="144">
        <f t="shared" si="31"/>
        <v>1</v>
      </c>
    </row>
    <row r="490" spans="1:8" ht="12.95" customHeight="1" x14ac:dyDescent="0.2">
      <c r="A490" s="50">
        <v>12</v>
      </c>
      <c r="B490" s="33" t="s">
        <v>46</v>
      </c>
      <c r="C490" s="191">
        <v>803.1</v>
      </c>
      <c r="D490" s="191">
        <v>0</v>
      </c>
      <c r="E490" s="191">
        <v>803.1</v>
      </c>
      <c r="F490" s="191">
        <f t="shared" si="30"/>
        <v>803.1</v>
      </c>
      <c r="G490" s="144">
        <f t="shared" si="31"/>
        <v>1</v>
      </c>
      <c r="H490" s="1" t="s">
        <v>19</v>
      </c>
    </row>
    <row r="491" spans="1:8" ht="12.95" customHeight="1" x14ac:dyDescent="0.2">
      <c r="A491" s="50">
        <v>13</v>
      </c>
      <c r="B491" s="33" t="s">
        <v>47</v>
      </c>
      <c r="C491" s="191">
        <v>863.9</v>
      </c>
      <c r="D491" s="191">
        <v>0</v>
      </c>
      <c r="E491" s="191">
        <v>863.9</v>
      </c>
      <c r="F491" s="191">
        <f t="shared" si="30"/>
        <v>863.9</v>
      </c>
      <c r="G491" s="144">
        <f t="shared" si="31"/>
        <v>1</v>
      </c>
    </row>
    <row r="492" spans="1:8" ht="15" customHeight="1" x14ac:dyDescent="0.2">
      <c r="A492" s="52"/>
      <c r="B492" s="53" t="s">
        <v>48</v>
      </c>
      <c r="C492" s="156">
        <v>9561.6999999999989</v>
      </c>
      <c r="D492" s="191">
        <v>0</v>
      </c>
      <c r="E492" s="156">
        <v>9561.6999999999989</v>
      </c>
      <c r="F492" s="156">
        <f>D492+E492</f>
        <v>9561.6999999999989</v>
      </c>
      <c r="G492" s="127">
        <f>F492/C492</f>
        <v>1</v>
      </c>
    </row>
    <row r="493" spans="1:8" ht="13.5" customHeight="1" x14ac:dyDescent="0.2">
      <c r="A493" s="115"/>
      <c r="B493" s="116"/>
      <c r="C493" s="117"/>
      <c r="D493" s="117"/>
      <c r="E493" s="118"/>
      <c r="F493" s="119"/>
      <c r="G493" s="120"/>
    </row>
    <row r="494" spans="1:8" ht="13.5" customHeight="1" x14ac:dyDescent="0.25">
      <c r="A494" s="68" t="s">
        <v>164</v>
      </c>
      <c r="B494" s="179"/>
      <c r="C494" s="179"/>
      <c r="D494" s="179"/>
      <c r="E494" s="180"/>
      <c r="F494" s="180"/>
      <c r="G494" s="180"/>
    </row>
    <row r="495" spans="1:8" ht="13.5" customHeight="1" x14ac:dyDescent="0.25">
      <c r="A495" s="68" t="s">
        <v>152</v>
      </c>
      <c r="B495" s="179"/>
      <c r="C495" s="179"/>
      <c r="D495" s="179"/>
      <c r="E495" s="180"/>
      <c r="F495" s="180"/>
      <c r="G495" s="180"/>
    </row>
    <row r="496" spans="1:8" ht="42.75" x14ac:dyDescent="0.25">
      <c r="A496" s="12" t="s">
        <v>76</v>
      </c>
      <c r="B496" s="12" t="s">
        <v>77</v>
      </c>
      <c r="C496" s="12" t="s">
        <v>165</v>
      </c>
      <c r="D496" s="12" t="s">
        <v>166</v>
      </c>
      <c r="E496" s="12" t="s">
        <v>167</v>
      </c>
      <c r="F496" s="12" t="s">
        <v>168</v>
      </c>
      <c r="G496" s="182"/>
    </row>
    <row r="497" spans="1:13" ht="15" x14ac:dyDescent="0.25">
      <c r="A497" s="183">
        <v>1</v>
      </c>
      <c r="B497" s="183">
        <v>2</v>
      </c>
      <c r="C497" s="183">
        <v>3</v>
      </c>
      <c r="D497" s="183">
        <v>4</v>
      </c>
      <c r="E497" s="183">
        <v>5</v>
      </c>
      <c r="F497" s="183">
        <v>6</v>
      </c>
      <c r="G497" s="182"/>
    </row>
    <row r="498" spans="1:13" ht="12.95" customHeight="1" x14ac:dyDescent="0.2">
      <c r="A498" s="50">
        <v>1</v>
      </c>
      <c r="B498" s="33" t="s">
        <v>35</v>
      </c>
      <c r="C498" s="191">
        <v>673.5</v>
      </c>
      <c r="D498" s="191">
        <v>673.5</v>
      </c>
      <c r="E498" s="191">
        <v>634.5</v>
      </c>
      <c r="F498" s="192">
        <f>E498/C498</f>
        <v>0.94209354120267264</v>
      </c>
      <c r="G498" s="21"/>
      <c r="K498" s="83"/>
    </row>
    <row r="499" spans="1:13" ht="12.95" customHeight="1" x14ac:dyDescent="0.2">
      <c r="A499" s="50">
        <v>2</v>
      </c>
      <c r="B499" s="33" t="s">
        <v>36</v>
      </c>
      <c r="C499" s="191">
        <v>619.79999999999995</v>
      </c>
      <c r="D499" s="191">
        <v>619.79999999999995</v>
      </c>
      <c r="E499" s="191">
        <v>538.5</v>
      </c>
      <c r="F499" s="192">
        <f t="shared" ref="F499:F511" si="32">E499/C499</f>
        <v>0.86882865440464674</v>
      </c>
      <c r="G499" s="21"/>
      <c r="K499" s="83"/>
    </row>
    <row r="500" spans="1:13" ht="12.95" customHeight="1" x14ac:dyDescent="0.2">
      <c r="A500" s="50">
        <v>3</v>
      </c>
      <c r="B500" s="33" t="s">
        <v>37</v>
      </c>
      <c r="C500" s="191">
        <v>685.19999999999993</v>
      </c>
      <c r="D500" s="191">
        <v>685.19999999999993</v>
      </c>
      <c r="E500" s="191">
        <v>626.40000000000009</v>
      </c>
      <c r="F500" s="192">
        <f t="shared" si="32"/>
        <v>0.91418563922942231</v>
      </c>
      <c r="G500" s="21"/>
      <c r="K500" s="83"/>
    </row>
    <row r="501" spans="1:13" ht="12.95" customHeight="1" x14ac:dyDescent="0.2">
      <c r="A501" s="50">
        <v>4</v>
      </c>
      <c r="B501" s="33" t="s">
        <v>38</v>
      </c>
      <c r="C501" s="191">
        <v>886.19999999999993</v>
      </c>
      <c r="D501" s="191">
        <v>886.19999999999993</v>
      </c>
      <c r="E501" s="191">
        <v>875.7</v>
      </c>
      <c r="F501" s="192">
        <f t="shared" si="32"/>
        <v>0.98815165876777267</v>
      </c>
      <c r="G501" s="21"/>
      <c r="K501" s="83"/>
    </row>
    <row r="502" spans="1:13" ht="12.95" customHeight="1" x14ac:dyDescent="0.2">
      <c r="A502" s="50">
        <v>5</v>
      </c>
      <c r="B502" s="33" t="s">
        <v>39</v>
      </c>
      <c r="C502" s="191">
        <v>692.5</v>
      </c>
      <c r="D502" s="191">
        <v>692.5</v>
      </c>
      <c r="E502" s="191">
        <v>647.5</v>
      </c>
      <c r="F502" s="192">
        <f t="shared" si="32"/>
        <v>0.93501805054151621</v>
      </c>
      <c r="G502" s="21"/>
      <c r="K502" s="83"/>
    </row>
    <row r="503" spans="1:13" ht="12.95" customHeight="1" x14ac:dyDescent="0.2">
      <c r="A503" s="50">
        <v>6</v>
      </c>
      <c r="B503" s="33" t="s">
        <v>40</v>
      </c>
      <c r="C503" s="191">
        <v>638.29999999999995</v>
      </c>
      <c r="D503" s="191">
        <v>638.29999999999995</v>
      </c>
      <c r="E503" s="191">
        <v>567.1</v>
      </c>
      <c r="F503" s="192">
        <f t="shared" si="32"/>
        <v>0.88845370515431621</v>
      </c>
      <c r="G503" s="21"/>
      <c r="H503" s="1" t="s">
        <v>19</v>
      </c>
      <c r="K503" s="83"/>
    </row>
    <row r="504" spans="1:13" ht="12.95" customHeight="1" x14ac:dyDescent="0.2">
      <c r="A504" s="50">
        <v>7</v>
      </c>
      <c r="B504" s="33" t="s">
        <v>41</v>
      </c>
      <c r="C504" s="191">
        <v>691.7</v>
      </c>
      <c r="D504" s="191">
        <v>691.7</v>
      </c>
      <c r="E504" s="191">
        <v>675.2</v>
      </c>
      <c r="F504" s="192">
        <f t="shared" si="32"/>
        <v>0.97614572791672694</v>
      </c>
      <c r="G504" s="21"/>
      <c r="H504" s="1" t="s">
        <v>19</v>
      </c>
      <c r="K504" s="83"/>
    </row>
    <row r="505" spans="1:13" ht="12.95" customHeight="1" x14ac:dyDescent="0.2">
      <c r="A505" s="50">
        <v>8</v>
      </c>
      <c r="B505" s="33" t="s">
        <v>42</v>
      </c>
      <c r="C505" s="191">
        <v>675.2</v>
      </c>
      <c r="D505" s="191">
        <v>675.2</v>
      </c>
      <c r="E505" s="191">
        <v>603.5</v>
      </c>
      <c r="F505" s="192">
        <f t="shared" si="32"/>
        <v>0.89380924170616105</v>
      </c>
      <c r="G505" s="21"/>
      <c r="K505" s="83"/>
    </row>
    <row r="506" spans="1:13" ht="12.95" customHeight="1" x14ac:dyDescent="0.2">
      <c r="A506" s="50">
        <v>9</v>
      </c>
      <c r="B506" s="33" t="s">
        <v>43</v>
      </c>
      <c r="C506" s="191">
        <v>662.80000000000007</v>
      </c>
      <c r="D506" s="191">
        <v>662.80000000000007</v>
      </c>
      <c r="E506" s="191">
        <v>645.5</v>
      </c>
      <c r="F506" s="192">
        <f t="shared" si="32"/>
        <v>0.97389861194930583</v>
      </c>
      <c r="G506" s="21"/>
      <c r="K506" s="83"/>
    </row>
    <row r="507" spans="1:13" ht="12.95" customHeight="1" x14ac:dyDescent="0.2">
      <c r="A507" s="50">
        <v>10</v>
      </c>
      <c r="B507" s="33" t="s">
        <v>44</v>
      </c>
      <c r="C507" s="191">
        <v>929.7</v>
      </c>
      <c r="D507" s="191">
        <v>929.7</v>
      </c>
      <c r="E507" s="191">
        <v>829.19999999999993</v>
      </c>
      <c r="F507" s="192">
        <f t="shared" si="32"/>
        <v>0.89190061310100022</v>
      </c>
      <c r="G507" s="21"/>
      <c r="K507" s="83"/>
    </row>
    <row r="508" spans="1:13" ht="12.95" customHeight="1" x14ac:dyDescent="0.2">
      <c r="A508" s="50">
        <v>11</v>
      </c>
      <c r="B508" s="33" t="s">
        <v>45</v>
      </c>
      <c r="C508" s="191">
        <v>739.8</v>
      </c>
      <c r="D508" s="191">
        <v>739.8</v>
      </c>
      <c r="E508" s="191">
        <v>637.5</v>
      </c>
      <c r="F508" s="192">
        <f t="shared" si="32"/>
        <v>0.86171938361719391</v>
      </c>
      <c r="G508" s="21"/>
      <c r="K508" s="83"/>
    </row>
    <row r="509" spans="1:13" ht="12.95" customHeight="1" x14ac:dyDescent="0.2">
      <c r="A509" s="50">
        <v>12</v>
      </c>
      <c r="B509" s="33" t="s">
        <v>46</v>
      </c>
      <c r="C509" s="191">
        <v>803.1</v>
      </c>
      <c r="D509" s="191">
        <v>803.1</v>
      </c>
      <c r="E509" s="191">
        <v>762</v>
      </c>
      <c r="F509" s="192">
        <f t="shared" si="32"/>
        <v>0.94882330967500927</v>
      </c>
      <c r="G509" s="21"/>
      <c r="K509" s="83"/>
    </row>
    <row r="510" spans="1:13" ht="12.95" customHeight="1" x14ac:dyDescent="0.2">
      <c r="A510" s="50">
        <v>13</v>
      </c>
      <c r="B510" s="33" t="s">
        <v>47</v>
      </c>
      <c r="C510" s="191">
        <v>863.9</v>
      </c>
      <c r="D510" s="191">
        <v>863.9</v>
      </c>
      <c r="E510" s="191">
        <v>787</v>
      </c>
      <c r="F510" s="192">
        <f t="shared" si="32"/>
        <v>0.91098506771617083</v>
      </c>
      <c r="G510" s="21"/>
      <c r="K510" s="83"/>
    </row>
    <row r="511" spans="1:13" ht="14.25" customHeight="1" x14ac:dyDescent="0.2">
      <c r="A511" s="52"/>
      <c r="B511" s="53" t="s">
        <v>48</v>
      </c>
      <c r="C511" s="156">
        <v>9561.6999999999989</v>
      </c>
      <c r="D511" s="156">
        <v>9561.6999999999989</v>
      </c>
      <c r="E511" s="156">
        <v>8829.6</v>
      </c>
      <c r="F511" s="193">
        <f t="shared" si="32"/>
        <v>0.92343411736406722</v>
      </c>
      <c r="G511" s="21"/>
      <c r="H511" s="1" t="s">
        <v>19</v>
      </c>
      <c r="K511" s="83"/>
      <c r="M511" s="83"/>
    </row>
    <row r="512" spans="1:13" ht="13.5" customHeight="1" x14ac:dyDescent="0.25">
      <c r="A512" s="194"/>
      <c r="B512" s="195"/>
      <c r="C512" s="196"/>
      <c r="D512" s="197"/>
      <c r="E512" s="198"/>
      <c r="F512" s="197"/>
      <c r="G512" s="199"/>
    </row>
    <row r="513" spans="1:8" ht="13.5" customHeight="1" x14ac:dyDescent="0.25">
      <c r="A513" s="68" t="s">
        <v>169</v>
      </c>
      <c r="B513" s="179"/>
      <c r="C513" s="179"/>
      <c r="D513" s="179"/>
      <c r="E513" s="180"/>
      <c r="F513" s="180"/>
      <c r="G513" s="180"/>
    </row>
    <row r="514" spans="1:8" ht="13.5" customHeight="1" x14ac:dyDescent="0.25">
      <c r="A514" s="68" t="s">
        <v>152</v>
      </c>
      <c r="B514" s="179"/>
      <c r="C514" s="179"/>
      <c r="D514" s="179"/>
      <c r="E514" s="180"/>
      <c r="F514" s="180"/>
      <c r="G514" s="180"/>
    </row>
    <row r="515" spans="1:8" ht="49.5" customHeight="1" x14ac:dyDescent="0.25">
      <c r="A515" s="12" t="s">
        <v>76</v>
      </c>
      <c r="B515" s="12" t="s">
        <v>77</v>
      </c>
      <c r="C515" s="12" t="s">
        <v>165</v>
      </c>
      <c r="D515" s="12" t="s">
        <v>166</v>
      </c>
      <c r="E515" s="12" t="s">
        <v>170</v>
      </c>
      <c r="F515" s="12" t="s">
        <v>171</v>
      </c>
      <c r="G515" s="200"/>
    </row>
    <row r="516" spans="1:8" ht="14.25" customHeight="1" x14ac:dyDescent="0.25">
      <c r="A516" s="183">
        <v>1</v>
      </c>
      <c r="B516" s="183">
        <v>2</v>
      </c>
      <c r="C516" s="183">
        <v>3</v>
      </c>
      <c r="D516" s="183">
        <v>4</v>
      </c>
      <c r="E516" s="183">
        <v>5</v>
      </c>
      <c r="F516" s="183">
        <v>6</v>
      </c>
      <c r="G516" s="200"/>
    </row>
    <row r="517" spans="1:8" ht="12.95" customHeight="1" x14ac:dyDescent="0.25">
      <c r="A517" s="50">
        <v>1</v>
      </c>
      <c r="B517" s="33" t="s">
        <v>35</v>
      </c>
      <c r="C517" s="201">
        <v>673.5</v>
      </c>
      <c r="D517" s="201">
        <v>673.5</v>
      </c>
      <c r="E517" s="201">
        <v>38.999999999999972</v>
      </c>
      <c r="F517" s="202">
        <f>E517/C517</f>
        <v>5.7906458797327351E-2</v>
      </c>
      <c r="G517" s="21"/>
    </row>
    <row r="518" spans="1:8" ht="12.95" customHeight="1" x14ac:dyDescent="0.25">
      <c r="A518" s="50">
        <v>2</v>
      </c>
      <c r="B518" s="33" t="s">
        <v>36</v>
      </c>
      <c r="C518" s="201">
        <v>619.79999999999995</v>
      </c>
      <c r="D518" s="201">
        <v>619.79999999999995</v>
      </c>
      <c r="E518" s="201">
        <v>81.299999999999898</v>
      </c>
      <c r="F518" s="202">
        <f t="shared" ref="F518:F529" si="33">E518/C518</f>
        <v>0.13117134559535318</v>
      </c>
      <c r="G518" s="21"/>
    </row>
    <row r="519" spans="1:8" ht="12.95" customHeight="1" x14ac:dyDescent="0.25">
      <c r="A519" s="50">
        <v>3</v>
      </c>
      <c r="B519" s="33" t="s">
        <v>37</v>
      </c>
      <c r="C519" s="201">
        <v>685.19999999999993</v>
      </c>
      <c r="D519" s="201">
        <v>685.19999999999993</v>
      </c>
      <c r="E519" s="201">
        <v>58.799999999999926</v>
      </c>
      <c r="F519" s="202">
        <f t="shared" si="33"/>
        <v>8.581436077057783E-2</v>
      </c>
      <c r="G519" s="21"/>
    </row>
    <row r="520" spans="1:8" ht="12.95" customHeight="1" x14ac:dyDescent="0.25">
      <c r="A520" s="50">
        <v>4</v>
      </c>
      <c r="B520" s="33" t="s">
        <v>38</v>
      </c>
      <c r="C520" s="201">
        <v>886.19999999999993</v>
      </c>
      <c r="D520" s="201">
        <v>886.19999999999993</v>
      </c>
      <c r="E520" s="201">
        <v>10.499999999999943</v>
      </c>
      <c r="F520" s="202">
        <f t="shared" si="33"/>
        <v>1.1848341232227425E-2</v>
      </c>
      <c r="G520" s="21"/>
    </row>
    <row r="521" spans="1:8" ht="12.95" customHeight="1" x14ac:dyDescent="0.25">
      <c r="A521" s="50">
        <v>5</v>
      </c>
      <c r="B521" s="33" t="s">
        <v>39</v>
      </c>
      <c r="C521" s="201">
        <v>692.5</v>
      </c>
      <c r="D521" s="201">
        <v>692.5</v>
      </c>
      <c r="E521" s="201">
        <v>45.000000000000028</v>
      </c>
      <c r="F521" s="202">
        <f t="shared" si="33"/>
        <v>6.498194945848379E-2</v>
      </c>
      <c r="G521" s="21"/>
    </row>
    <row r="522" spans="1:8" ht="12.95" customHeight="1" x14ac:dyDescent="0.25">
      <c r="A522" s="50">
        <v>6</v>
      </c>
      <c r="B522" s="33" t="s">
        <v>40</v>
      </c>
      <c r="C522" s="201">
        <v>638.29999999999995</v>
      </c>
      <c r="D522" s="201">
        <v>638.29999999999995</v>
      </c>
      <c r="E522" s="201">
        <v>71.199999999999989</v>
      </c>
      <c r="F522" s="202">
        <f t="shared" si="33"/>
        <v>0.11154629484568383</v>
      </c>
      <c r="G522" s="21"/>
    </row>
    <row r="523" spans="1:8" ht="12.95" customHeight="1" x14ac:dyDescent="0.25">
      <c r="A523" s="50">
        <v>7</v>
      </c>
      <c r="B523" s="33" t="s">
        <v>41</v>
      </c>
      <c r="C523" s="201">
        <v>691.7</v>
      </c>
      <c r="D523" s="201">
        <v>691.7</v>
      </c>
      <c r="E523" s="201">
        <v>16.5</v>
      </c>
      <c r="F523" s="202">
        <f t="shared" si="33"/>
        <v>2.3854272083273093E-2</v>
      </c>
      <c r="G523" s="21"/>
    </row>
    <row r="524" spans="1:8" ht="12.95" customHeight="1" x14ac:dyDescent="0.25">
      <c r="A524" s="50">
        <v>8</v>
      </c>
      <c r="B524" s="33" t="s">
        <v>42</v>
      </c>
      <c r="C524" s="201">
        <v>675.2</v>
      </c>
      <c r="D524" s="201">
        <v>675.2</v>
      </c>
      <c r="E524" s="201">
        <v>71.699999999999989</v>
      </c>
      <c r="F524" s="202">
        <f t="shared" si="33"/>
        <v>0.10619075829383884</v>
      </c>
      <c r="G524" s="21"/>
      <c r="H524" s="1" t="s">
        <v>19</v>
      </c>
    </row>
    <row r="525" spans="1:8" ht="12.95" customHeight="1" x14ac:dyDescent="0.25">
      <c r="A525" s="50">
        <v>9</v>
      </c>
      <c r="B525" s="33" t="s">
        <v>43</v>
      </c>
      <c r="C525" s="201">
        <v>662.80000000000007</v>
      </c>
      <c r="D525" s="201">
        <v>662.80000000000007</v>
      </c>
      <c r="E525" s="201">
        <v>17.30000000000004</v>
      </c>
      <c r="F525" s="202">
        <f t="shared" si="33"/>
        <v>2.6101388050694084E-2</v>
      </c>
      <c r="G525" s="21"/>
    </row>
    <row r="526" spans="1:8" ht="12.95" customHeight="1" x14ac:dyDescent="0.25">
      <c r="A526" s="50">
        <v>10</v>
      </c>
      <c r="B526" s="33" t="s">
        <v>44</v>
      </c>
      <c r="C526" s="201">
        <v>929.7</v>
      </c>
      <c r="D526" s="201">
        <v>929.7</v>
      </c>
      <c r="E526" s="201">
        <v>100.50000000000011</v>
      </c>
      <c r="F526" s="202">
        <f t="shared" si="33"/>
        <v>0.1080993868989998</v>
      </c>
      <c r="G526" s="21"/>
      <c r="H526" s="1" t="s">
        <v>19</v>
      </c>
    </row>
    <row r="527" spans="1:8" ht="12.95" customHeight="1" x14ac:dyDescent="0.25">
      <c r="A527" s="50">
        <v>11</v>
      </c>
      <c r="B527" s="33" t="s">
        <v>45</v>
      </c>
      <c r="C527" s="201">
        <v>739.8</v>
      </c>
      <c r="D527" s="201">
        <v>739.8</v>
      </c>
      <c r="E527" s="201">
        <v>102.30000000000001</v>
      </c>
      <c r="F527" s="202">
        <f t="shared" si="33"/>
        <v>0.1382806163828062</v>
      </c>
      <c r="G527" s="21"/>
    </row>
    <row r="528" spans="1:8" ht="12.95" customHeight="1" x14ac:dyDescent="0.25">
      <c r="A528" s="50">
        <v>12</v>
      </c>
      <c r="B528" s="33" t="s">
        <v>46</v>
      </c>
      <c r="C528" s="201">
        <v>803.1</v>
      </c>
      <c r="D528" s="201">
        <v>803.1</v>
      </c>
      <c r="E528" s="201">
        <v>41.100000000000023</v>
      </c>
      <c r="F528" s="202">
        <f t="shared" si="33"/>
        <v>5.1176690324990691E-2</v>
      </c>
      <c r="G528" s="21"/>
    </row>
    <row r="529" spans="1:10" ht="12.95" customHeight="1" x14ac:dyDescent="0.25">
      <c r="A529" s="50">
        <v>13</v>
      </c>
      <c r="B529" s="33" t="s">
        <v>47</v>
      </c>
      <c r="C529" s="201">
        <v>863.9</v>
      </c>
      <c r="D529" s="201">
        <v>863.9</v>
      </c>
      <c r="E529" s="201">
        <v>76.899999999999977</v>
      </c>
      <c r="F529" s="202">
        <f t="shared" si="33"/>
        <v>8.9014932283829118E-2</v>
      </c>
      <c r="G529" s="21"/>
    </row>
    <row r="530" spans="1:10" ht="12.95" customHeight="1" x14ac:dyDescent="0.2">
      <c r="A530" s="52"/>
      <c r="B530" s="53" t="s">
        <v>48</v>
      </c>
      <c r="C530" s="156">
        <v>9561.6999999999989</v>
      </c>
      <c r="D530" s="156">
        <v>9561.6999999999989</v>
      </c>
      <c r="E530" s="156">
        <v>732.09999999999991</v>
      </c>
      <c r="F530" s="193">
        <f>E530/C530</f>
        <v>7.6565882635932947E-2</v>
      </c>
      <c r="G530" s="21"/>
    </row>
    <row r="531" spans="1:10" ht="12.95" customHeight="1" x14ac:dyDescent="0.2">
      <c r="A531" s="46"/>
      <c r="B531" s="47"/>
      <c r="C531" s="190"/>
      <c r="D531" s="190"/>
      <c r="E531" s="190"/>
      <c r="F531" s="188"/>
      <c r="G531" s="21"/>
    </row>
    <row r="532" spans="1:10" ht="24" customHeight="1" x14ac:dyDescent="0.2">
      <c r="A532" s="68" t="s">
        <v>172</v>
      </c>
    </row>
    <row r="533" spans="1:10" ht="9" customHeight="1" x14ac:dyDescent="0.2"/>
    <row r="534" spans="1:10" x14ac:dyDescent="0.2">
      <c r="A534" s="6" t="s">
        <v>173</v>
      </c>
    </row>
    <row r="535" spans="1:10" ht="30" customHeight="1" x14ac:dyDescent="0.2">
      <c r="A535" s="32" t="s">
        <v>28</v>
      </c>
      <c r="B535" s="32"/>
      <c r="C535" s="76" t="s">
        <v>68</v>
      </c>
      <c r="D535" s="76" t="s">
        <v>69</v>
      </c>
      <c r="E535" s="76" t="s">
        <v>11</v>
      </c>
      <c r="F535" s="76" t="s">
        <v>54</v>
      </c>
      <c r="G535" s="58"/>
    </row>
    <row r="536" spans="1:10" ht="13.5" customHeight="1" x14ac:dyDescent="0.2">
      <c r="A536" s="203">
        <v>1</v>
      </c>
      <c r="B536" s="203">
        <v>2</v>
      </c>
      <c r="C536" s="203">
        <v>3</v>
      </c>
      <c r="D536" s="203">
        <v>4</v>
      </c>
      <c r="E536" s="203" t="s">
        <v>70</v>
      </c>
      <c r="F536" s="203">
        <v>6</v>
      </c>
      <c r="G536" s="58"/>
    </row>
    <row r="537" spans="1:10" ht="27" customHeight="1" x14ac:dyDescent="0.2">
      <c r="A537" s="77">
        <v>1</v>
      </c>
      <c r="B537" s="78" t="s">
        <v>72</v>
      </c>
      <c r="C537" s="204">
        <v>470.81</v>
      </c>
      <c r="D537" s="204">
        <v>470.81</v>
      </c>
      <c r="E537" s="80">
        <f>C537-D537</f>
        <v>0</v>
      </c>
      <c r="F537" s="144">
        <f>E537/C537</f>
        <v>0</v>
      </c>
      <c r="G537" s="205"/>
      <c r="J537" s="83"/>
    </row>
    <row r="538" spans="1:10" ht="28.5" x14ac:dyDescent="0.2">
      <c r="A538" s="77">
        <v>2</v>
      </c>
      <c r="B538" s="78" t="s">
        <v>160</v>
      </c>
      <c r="C538" s="206">
        <v>115.93</v>
      </c>
      <c r="D538" s="204">
        <v>109.21</v>
      </c>
      <c r="E538" s="80">
        <f>C538-D538</f>
        <v>6.7200000000000131</v>
      </c>
      <c r="F538" s="144">
        <f>E538/C538</f>
        <v>5.7966013973949904E-2</v>
      </c>
      <c r="G538" s="58"/>
      <c r="J538" s="83"/>
    </row>
    <row r="539" spans="1:10" ht="28.5" x14ac:dyDescent="0.2">
      <c r="A539" s="77">
        <v>3</v>
      </c>
      <c r="B539" s="78" t="s">
        <v>174</v>
      </c>
      <c r="C539" s="204">
        <v>354.88</v>
      </c>
      <c r="D539" s="204">
        <v>354.88</v>
      </c>
      <c r="E539" s="80">
        <f>C539-D539</f>
        <v>0</v>
      </c>
      <c r="F539" s="144">
        <f>E539/C539</f>
        <v>0</v>
      </c>
      <c r="G539" s="58"/>
    </row>
    <row r="540" spans="1:10" ht="15.75" customHeight="1" x14ac:dyDescent="0.2">
      <c r="A540" s="77">
        <v>4</v>
      </c>
      <c r="B540" s="207" t="s">
        <v>175</v>
      </c>
      <c r="C540" s="208">
        <f>SUM(C538:C539)</f>
        <v>470.81</v>
      </c>
      <c r="D540" s="208">
        <f>SUM(D538:D539)</f>
        <v>464.09</v>
      </c>
      <c r="E540" s="80">
        <f>C540-D540</f>
        <v>6.7200000000000273</v>
      </c>
      <c r="F540" s="144">
        <f>E540/C540</f>
        <v>1.4273273719759621E-2</v>
      </c>
      <c r="G540" s="58" t="s">
        <v>19</v>
      </c>
    </row>
    <row r="541" spans="1:10" ht="15.75" customHeight="1" x14ac:dyDescent="0.2">
      <c r="A541" s="29"/>
      <c r="B541" s="209"/>
      <c r="C541" s="210"/>
      <c r="D541" s="210"/>
      <c r="E541" s="97"/>
      <c r="F541" s="97"/>
    </row>
    <row r="542" spans="1:10" s="211" customFormat="1" x14ac:dyDescent="0.2">
      <c r="A542" s="6" t="s">
        <v>176</v>
      </c>
    </row>
    <row r="543" spans="1:10" x14ac:dyDescent="0.2">
      <c r="E543" s="108" t="s">
        <v>113</v>
      </c>
      <c r="F543" s="212" t="s">
        <v>177</v>
      </c>
      <c r="G543" s="213"/>
    </row>
    <row r="544" spans="1:10" ht="28.5" x14ac:dyDescent="0.2">
      <c r="A544" s="137" t="s">
        <v>28</v>
      </c>
      <c r="B544" s="137" t="s">
        <v>178</v>
      </c>
      <c r="C544" s="137" t="s">
        <v>179</v>
      </c>
      <c r="D544" s="137" t="s">
        <v>89</v>
      </c>
      <c r="E544" s="137" t="s">
        <v>180</v>
      </c>
      <c r="F544" s="137" t="s">
        <v>181</v>
      </c>
      <c r="G544" s="103"/>
    </row>
    <row r="545" spans="1:7" x14ac:dyDescent="0.2">
      <c r="A545" s="214">
        <v>1</v>
      </c>
      <c r="B545" s="214">
        <v>2</v>
      </c>
      <c r="C545" s="214">
        <v>3</v>
      </c>
      <c r="D545" s="214">
        <v>4</v>
      </c>
      <c r="E545" s="214">
        <v>5</v>
      </c>
      <c r="F545" s="214">
        <v>6</v>
      </c>
      <c r="G545" s="215"/>
    </row>
    <row r="546" spans="1:7" ht="28.5" x14ac:dyDescent="0.2">
      <c r="A546" s="216">
        <v>1</v>
      </c>
      <c r="B546" s="217" t="s">
        <v>182</v>
      </c>
      <c r="C546" s="218">
        <f>C537/2</f>
        <v>235.405</v>
      </c>
      <c r="D546" s="218">
        <v>262.20999999999998</v>
      </c>
      <c r="E546" s="290">
        <v>262.20999999999998</v>
      </c>
      <c r="F546" s="27">
        <f>E546/C546</f>
        <v>1.1138675898982604</v>
      </c>
      <c r="G546" s="219"/>
    </row>
    <row r="547" spans="1:7" ht="89.25" customHeight="1" x14ac:dyDescent="0.2">
      <c r="A547" s="216">
        <v>2</v>
      </c>
      <c r="B547" s="217" t="s">
        <v>183</v>
      </c>
      <c r="C547" s="218">
        <f>C546</f>
        <v>235.405</v>
      </c>
      <c r="D547" s="218">
        <v>201.88</v>
      </c>
      <c r="E547" s="220">
        <v>170.55</v>
      </c>
      <c r="F547" s="27">
        <f>E547/C547</f>
        <v>0.72449608122172426</v>
      </c>
      <c r="G547" s="221"/>
    </row>
    <row r="548" spans="1:7" ht="15" x14ac:dyDescent="0.2">
      <c r="A548" s="297" t="s">
        <v>16</v>
      </c>
      <c r="B548" s="297"/>
      <c r="C548" s="222">
        <f>SUM(C546:C547)</f>
        <v>470.81</v>
      </c>
      <c r="D548" s="223">
        <f>SUM(D546:D547)</f>
        <v>464.09</v>
      </c>
      <c r="E548" s="223">
        <f>SUM(E546:E547)</f>
        <v>432.76</v>
      </c>
      <c r="F548" s="27">
        <f>E548/C548</f>
        <v>0.91918183555999233</v>
      </c>
      <c r="G548" s="224"/>
    </row>
    <row r="549" spans="1:7" s="225" customFormat="1" ht="22.9" customHeight="1" x14ac:dyDescent="0.25">
      <c r="A549" s="298"/>
      <c r="B549" s="298"/>
      <c r="C549" s="298"/>
      <c r="D549" s="298"/>
      <c r="E549" s="298"/>
      <c r="F549" s="298"/>
      <c r="G549" s="298"/>
    </row>
    <row r="550" spans="1:7" x14ac:dyDescent="0.2">
      <c r="A550" s="209" t="s">
        <v>184</v>
      </c>
      <c r="B550" s="98"/>
      <c r="C550" s="98"/>
      <c r="D550" s="226"/>
      <c r="E550" s="98"/>
      <c r="F550" s="98"/>
      <c r="G550" s="227"/>
    </row>
    <row r="551" spans="1:7" x14ac:dyDescent="0.2">
      <c r="A551" s="209"/>
      <c r="B551" s="98"/>
      <c r="C551" s="98"/>
      <c r="D551" s="226"/>
      <c r="E551" s="98"/>
      <c r="F551" s="98"/>
      <c r="G551" s="227"/>
    </row>
    <row r="552" spans="1:7" x14ac:dyDescent="0.2">
      <c r="A552" s="6" t="s">
        <v>185</v>
      </c>
    </row>
    <row r="553" spans="1:7" ht="30" customHeight="1" x14ac:dyDescent="0.2">
      <c r="A553" s="50" t="s">
        <v>28</v>
      </c>
      <c r="B553" s="137" t="s">
        <v>178</v>
      </c>
      <c r="C553" s="228" t="s">
        <v>68</v>
      </c>
      <c r="D553" s="228" t="s">
        <v>69</v>
      </c>
      <c r="E553" s="228" t="s">
        <v>11</v>
      </c>
      <c r="F553" s="228" t="s">
        <v>54</v>
      </c>
    </row>
    <row r="554" spans="1:7" ht="13.5" customHeight="1" x14ac:dyDescent="0.2">
      <c r="A554" s="32">
        <v>1</v>
      </c>
      <c r="B554" s="32">
        <v>2</v>
      </c>
      <c r="C554" s="32">
        <v>3</v>
      </c>
      <c r="D554" s="32">
        <v>4</v>
      </c>
      <c r="E554" s="32" t="s">
        <v>70</v>
      </c>
      <c r="F554" s="32">
        <v>6</v>
      </c>
      <c r="G554" s="58"/>
    </row>
    <row r="555" spans="1:7" ht="27" customHeight="1" x14ac:dyDescent="0.2">
      <c r="A555" s="77">
        <v>1</v>
      </c>
      <c r="B555" s="78" t="s">
        <v>72</v>
      </c>
      <c r="C555" s="80">
        <v>466.97</v>
      </c>
      <c r="D555" s="80">
        <v>466.97</v>
      </c>
      <c r="E555" s="80">
        <f>C555-D555</f>
        <v>0</v>
      </c>
      <c r="F555" s="229">
        <v>0</v>
      </c>
      <c r="G555" s="58"/>
    </row>
    <row r="556" spans="1:7" ht="28.5" x14ac:dyDescent="0.2">
      <c r="A556" s="77">
        <v>2</v>
      </c>
      <c r="B556" s="78" t="s">
        <v>160</v>
      </c>
      <c r="C556" s="80">
        <v>4.55</v>
      </c>
      <c r="D556" s="80">
        <v>0</v>
      </c>
      <c r="E556" s="80">
        <f>C556-D556</f>
        <v>4.55</v>
      </c>
      <c r="F556" s="144">
        <f>E556/C556</f>
        <v>1</v>
      </c>
      <c r="G556" s="58"/>
    </row>
    <row r="557" spans="1:7" ht="28.5" x14ac:dyDescent="0.2">
      <c r="A557" s="77">
        <v>3</v>
      </c>
      <c r="B557" s="78" t="s">
        <v>174</v>
      </c>
      <c r="C557" s="80">
        <v>462.42</v>
      </c>
      <c r="D557" s="80">
        <v>462.41</v>
      </c>
      <c r="E557" s="80">
        <f>C557-D557</f>
        <v>9.9999999999909051E-3</v>
      </c>
      <c r="F557" s="144">
        <f>E557/C557</f>
        <v>2.1625362224797598E-5</v>
      </c>
      <c r="G557" s="58"/>
    </row>
    <row r="558" spans="1:7" ht="15.75" customHeight="1" x14ac:dyDescent="0.2">
      <c r="A558" s="77">
        <v>4</v>
      </c>
      <c r="B558" s="207" t="s">
        <v>175</v>
      </c>
      <c r="C558" s="230">
        <f>SUM(C556:C557)</f>
        <v>466.97</v>
      </c>
      <c r="D558" s="230">
        <f>SUM(D556:D557)</f>
        <v>462.41</v>
      </c>
      <c r="E558" s="80">
        <f>C558-D558</f>
        <v>4.5600000000000023</v>
      </c>
      <c r="F558" s="231">
        <f>E558/C558</f>
        <v>9.7650812686039829E-3</v>
      </c>
      <c r="G558" s="58"/>
    </row>
    <row r="559" spans="1:7" ht="15.75" customHeight="1" x14ac:dyDescent="0.2">
      <c r="A559" s="29"/>
      <c r="B559" s="209"/>
      <c r="C559" s="135"/>
      <c r="D559" s="135"/>
      <c r="E559" s="97"/>
      <c r="F559" s="44"/>
    </row>
    <row r="560" spans="1:7" s="211" customFormat="1" x14ac:dyDescent="0.2">
      <c r="A560" s="6" t="s">
        <v>186</v>
      </c>
    </row>
    <row r="561" spans="1:8" x14ac:dyDescent="0.2">
      <c r="F561" s="212"/>
      <c r="G561" s="108" t="s">
        <v>113</v>
      </c>
      <c r="H561" s="232"/>
    </row>
    <row r="562" spans="1:8" ht="57" x14ac:dyDescent="0.2">
      <c r="A562" s="137" t="s">
        <v>187</v>
      </c>
      <c r="B562" s="137" t="s">
        <v>188</v>
      </c>
      <c r="C562" s="137" t="s">
        <v>189</v>
      </c>
      <c r="D562" s="137" t="s">
        <v>190</v>
      </c>
      <c r="E562" s="137" t="s">
        <v>191</v>
      </c>
      <c r="F562" s="137" t="s">
        <v>11</v>
      </c>
      <c r="G562" s="137" t="s">
        <v>181</v>
      </c>
      <c r="H562" s="137" t="s">
        <v>192</v>
      </c>
    </row>
    <row r="563" spans="1:8" x14ac:dyDescent="0.2">
      <c r="A563" s="233">
        <v>1</v>
      </c>
      <c r="B563" s="233">
        <v>2</v>
      </c>
      <c r="C563" s="233">
        <v>3</v>
      </c>
      <c r="D563" s="233">
        <v>4</v>
      </c>
      <c r="E563" s="233">
        <v>5</v>
      </c>
      <c r="F563" s="233" t="s">
        <v>193</v>
      </c>
      <c r="G563" s="233">
        <v>7</v>
      </c>
      <c r="H563" s="206" t="s">
        <v>194</v>
      </c>
    </row>
    <row r="564" spans="1:8" ht="18" customHeight="1" x14ac:dyDescent="0.2">
      <c r="A564" s="234">
        <f>C555</f>
        <v>466.97</v>
      </c>
      <c r="B564" s="234">
        <f>D558</f>
        <v>462.41</v>
      </c>
      <c r="C564" s="235">
        <f>C233</f>
        <v>61654.89145161886</v>
      </c>
      <c r="D564" s="235">
        <f>(C564*750)/100000</f>
        <v>462.41168588714146</v>
      </c>
      <c r="E564" s="236">
        <v>462.41</v>
      </c>
      <c r="F564" s="235">
        <f>D564-E564</f>
        <v>1.6858871414342502E-3</v>
      </c>
      <c r="G564" s="27">
        <f>E564/A564</f>
        <v>0.99023491873139602</v>
      </c>
      <c r="H564" s="235">
        <f>B564-E564</f>
        <v>0</v>
      </c>
    </row>
    <row r="565" spans="1:8" ht="21" customHeight="1" x14ac:dyDescent="0.2">
      <c r="A565" s="237"/>
      <c r="B565" s="237"/>
      <c r="C565" s="238"/>
      <c r="D565" s="238"/>
      <c r="E565" s="239"/>
      <c r="F565" s="238"/>
      <c r="G565" s="240"/>
      <c r="H565" s="238"/>
    </row>
    <row r="566" spans="1:8" s="243" customFormat="1" ht="12.75" x14ac:dyDescent="0.2">
      <c r="A566" s="241" t="s">
        <v>195</v>
      </c>
      <c r="B566" s="242"/>
      <c r="C566" s="242"/>
      <c r="D566" s="242"/>
      <c r="E566" s="242"/>
      <c r="F566" s="242"/>
      <c r="G566" s="242"/>
      <c r="H566" s="242"/>
    </row>
    <row r="567" spans="1:8" s="243" customFormat="1" ht="14.25" customHeight="1" x14ac:dyDescent="0.2">
      <c r="A567" s="241"/>
      <c r="B567" s="242"/>
      <c r="C567" s="242"/>
      <c r="D567" s="242"/>
      <c r="E567" s="242"/>
      <c r="F567" s="242"/>
      <c r="G567" s="242"/>
      <c r="H567" s="242"/>
    </row>
    <row r="568" spans="1:8" s="243" customFormat="1" ht="12.75" x14ac:dyDescent="0.2">
      <c r="A568" s="244" t="s">
        <v>196</v>
      </c>
      <c r="B568" s="242"/>
      <c r="C568" s="242"/>
      <c r="D568" s="242"/>
      <c r="E568" s="242"/>
      <c r="F568" s="242"/>
      <c r="G568" s="242"/>
      <c r="H568" s="242"/>
    </row>
    <row r="569" spans="1:8" s="243" customFormat="1" ht="12.75" x14ac:dyDescent="0.2">
      <c r="A569" s="244"/>
      <c r="B569" s="242"/>
      <c r="C569" s="242"/>
      <c r="D569" s="242"/>
      <c r="E569" s="242"/>
      <c r="F569" s="242"/>
      <c r="G569" s="242"/>
      <c r="H569" s="242"/>
    </row>
    <row r="570" spans="1:8" s="243" customFormat="1" ht="12.75" x14ac:dyDescent="0.2">
      <c r="A570" s="245" t="s">
        <v>197</v>
      </c>
      <c r="B570" s="242"/>
      <c r="C570" s="242"/>
      <c r="D570" s="242"/>
      <c r="E570" s="242"/>
      <c r="F570" s="242"/>
      <c r="G570" s="242"/>
      <c r="H570" s="242"/>
    </row>
    <row r="571" spans="1:8" s="243" customFormat="1" ht="12.75" x14ac:dyDescent="0.2">
      <c r="A571" s="299" t="s">
        <v>198</v>
      </c>
      <c r="B571" s="299"/>
      <c r="C571" s="299"/>
      <c r="D571" s="299"/>
      <c r="E571" s="299"/>
      <c r="F571" s="242"/>
      <c r="G571" s="242"/>
      <c r="H571" s="242"/>
    </row>
    <row r="572" spans="1:8" s="243" customFormat="1" ht="25.5" x14ac:dyDescent="0.2">
      <c r="A572" s="246" t="s">
        <v>199</v>
      </c>
      <c r="B572" s="246" t="s">
        <v>200</v>
      </c>
      <c r="C572" s="246" t="s">
        <v>201</v>
      </c>
      <c r="D572" s="246" t="s">
        <v>202</v>
      </c>
      <c r="E572" s="246" t="s">
        <v>203</v>
      </c>
      <c r="F572" s="242"/>
      <c r="G572" s="242"/>
      <c r="H572" s="242"/>
    </row>
    <row r="573" spans="1:8" s="243" customFormat="1" ht="12.75" x14ac:dyDescent="0.2">
      <c r="A573" s="300" t="s">
        <v>204</v>
      </c>
      <c r="B573" s="247" t="s">
        <v>205</v>
      </c>
      <c r="C573" s="247"/>
      <c r="D573" s="248">
        <v>30950</v>
      </c>
      <c r="E573" s="248">
        <v>18703.349999999999</v>
      </c>
      <c r="F573" s="242"/>
      <c r="G573" s="242"/>
      <c r="H573" s="242"/>
    </row>
    <row r="574" spans="1:8" s="243" customFormat="1" ht="12.75" x14ac:dyDescent="0.2">
      <c r="A574" s="300"/>
      <c r="B574" s="247"/>
      <c r="C574" s="247"/>
      <c r="D574" s="249"/>
      <c r="E574" s="249"/>
      <c r="F574" s="242"/>
      <c r="G574" s="242"/>
      <c r="H574" s="242"/>
    </row>
    <row r="575" spans="1:8" s="243" customFormat="1" ht="12.75" x14ac:dyDescent="0.2">
      <c r="A575" s="300"/>
      <c r="B575" s="247" t="s">
        <v>206</v>
      </c>
      <c r="C575" s="247"/>
      <c r="D575" s="249">
        <v>13925</v>
      </c>
      <c r="E575" s="250">
        <v>14740.87</v>
      </c>
      <c r="F575" s="242"/>
      <c r="G575" s="242"/>
      <c r="H575" s="242"/>
    </row>
    <row r="576" spans="1:8" s="243" customFormat="1" ht="12.75" x14ac:dyDescent="0.2">
      <c r="A576" s="300"/>
      <c r="B576" s="247"/>
      <c r="C576" s="247"/>
      <c r="D576" s="249"/>
      <c r="E576" s="250"/>
      <c r="F576" s="242"/>
      <c r="G576" s="242"/>
      <c r="H576" s="242"/>
    </row>
    <row r="577" spans="1:8" s="243" customFormat="1" ht="13.5" customHeight="1" x14ac:dyDescent="0.2">
      <c r="A577" s="300"/>
      <c r="B577" s="251" t="s">
        <v>207</v>
      </c>
      <c r="C577" s="252"/>
      <c r="D577" s="253">
        <f>SUM(D573:D576)</f>
        <v>44875</v>
      </c>
      <c r="E577" s="253">
        <f>SUM(E573:E576)</f>
        <v>33444.22</v>
      </c>
      <c r="F577" s="242"/>
      <c r="G577" s="242" t="s">
        <v>19</v>
      </c>
      <c r="H577" s="242"/>
    </row>
    <row r="578" spans="1:8" s="243" customFormat="1" ht="13.5" customHeight="1" x14ac:dyDescent="0.2">
      <c r="A578" s="244"/>
      <c r="B578" s="242"/>
      <c r="C578" s="242"/>
      <c r="D578" s="242"/>
      <c r="E578" s="242"/>
      <c r="F578" s="242"/>
      <c r="G578" s="242"/>
      <c r="H578" s="242"/>
    </row>
    <row r="579" spans="1:8" s="243" customFormat="1" ht="12.75" x14ac:dyDescent="0.2">
      <c r="A579" s="244"/>
      <c r="B579" s="242"/>
      <c r="C579" s="242"/>
      <c r="D579" s="242"/>
      <c r="E579" s="242"/>
      <c r="F579" s="242"/>
      <c r="G579" s="242"/>
      <c r="H579" s="242"/>
    </row>
    <row r="580" spans="1:8" s="257" customFormat="1" ht="12.75" x14ac:dyDescent="0.2">
      <c r="A580" s="254" t="s">
        <v>208</v>
      </c>
      <c r="B580" s="255"/>
      <c r="C580" s="255"/>
      <c r="D580" s="255"/>
      <c r="E580" s="255"/>
      <c r="F580" s="255"/>
      <c r="G580" s="255"/>
      <c r="H580" s="256"/>
    </row>
    <row r="581" spans="1:8" s="257" customFormat="1" ht="12.75" x14ac:dyDescent="0.2">
      <c r="A581" s="292" t="s">
        <v>209</v>
      </c>
      <c r="B581" s="294" t="s">
        <v>210</v>
      </c>
      <c r="C581" s="295"/>
      <c r="D581" s="296" t="s">
        <v>211</v>
      </c>
      <c r="E581" s="296"/>
      <c r="F581" s="296" t="s">
        <v>212</v>
      </c>
      <c r="G581" s="296"/>
      <c r="H581" s="256"/>
    </row>
    <row r="582" spans="1:8" s="257" customFormat="1" ht="12.75" x14ac:dyDescent="0.2">
      <c r="A582" s="293"/>
      <c r="B582" s="258" t="s">
        <v>213</v>
      </c>
      <c r="C582" s="259" t="s">
        <v>214</v>
      </c>
      <c r="D582" s="260" t="s">
        <v>213</v>
      </c>
      <c r="E582" s="260" t="s">
        <v>214</v>
      </c>
      <c r="F582" s="260" t="s">
        <v>213</v>
      </c>
      <c r="G582" s="260" t="s">
        <v>214</v>
      </c>
      <c r="H582" s="256"/>
    </row>
    <row r="583" spans="1:8" s="257" customFormat="1" ht="12.75" x14ac:dyDescent="0.2">
      <c r="A583" s="261" t="s">
        <v>215</v>
      </c>
      <c r="B583" s="262">
        <v>44875</v>
      </c>
      <c r="C583" s="263">
        <v>33444.224999999999</v>
      </c>
      <c r="D583" s="262">
        <v>44316</v>
      </c>
      <c r="E583" s="263">
        <v>38382.300000000003</v>
      </c>
      <c r="F583" s="264">
        <f>(B583-D583)/B583</f>
        <v>1.2456824512534818E-2</v>
      </c>
      <c r="G583" s="264">
        <f>(C583-E583)/C583</f>
        <v>-0.1476510518632142</v>
      </c>
      <c r="H583" s="256"/>
    </row>
    <row r="584" spans="1:8" s="257" customFormat="1" ht="12.75" x14ac:dyDescent="0.2">
      <c r="A584" s="265"/>
      <c r="B584" s="255"/>
      <c r="C584" s="255"/>
      <c r="D584" s="255"/>
      <c r="E584" s="255"/>
      <c r="F584" s="255"/>
      <c r="G584" s="255"/>
      <c r="H584" s="256"/>
    </row>
    <row r="585" spans="1:8" s="257" customFormat="1" ht="12.75" x14ac:dyDescent="0.2">
      <c r="A585" s="254" t="s">
        <v>216</v>
      </c>
      <c r="B585" s="255"/>
      <c r="C585" s="255"/>
      <c r="D585" s="255"/>
      <c r="E585" s="255"/>
      <c r="F585" s="255"/>
      <c r="G585" s="255"/>
      <c r="H585" s="256"/>
    </row>
    <row r="586" spans="1:8" s="257" customFormat="1" ht="25.5" customHeight="1" x14ac:dyDescent="0.2">
      <c r="A586" s="291" t="s">
        <v>217</v>
      </c>
      <c r="B586" s="291"/>
      <c r="C586" s="291" t="s">
        <v>218</v>
      </c>
      <c r="D586" s="291"/>
      <c r="E586" s="291" t="s">
        <v>219</v>
      </c>
      <c r="F586" s="291"/>
      <c r="G586" s="255"/>
      <c r="H586" s="256"/>
    </row>
    <row r="587" spans="1:8" s="257" customFormat="1" ht="12.75" x14ac:dyDescent="0.2">
      <c r="A587" s="266" t="s">
        <v>213</v>
      </c>
      <c r="B587" s="266" t="s">
        <v>220</v>
      </c>
      <c r="C587" s="266" t="s">
        <v>213</v>
      </c>
      <c r="D587" s="266" t="s">
        <v>220</v>
      </c>
      <c r="E587" s="266" t="s">
        <v>213</v>
      </c>
      <c r="F587" s="266" t="s">
        <v>221</v>
      </c>
      <c r="G587" s="255"/>
      <c r="H587" s="256" t="s">
        <v>19</v>
      </c>
    </row>
    <row r="588" spans="1:8" s="257" customFormat="1" ht="12.75" x14ac:dyDescent="0.2">
      <c r="A588" s="267">
        <v>1</v>
      </c>
      <c r="B588" s="267">
        <v>2</v>
      </c>
      <c r="C588" s="267">
        <v>3</v>
      </c>
      <c r="D588" s="267">
        <v>4</v>
      </c>
      <c r="E588" s="267">
        <v>5</v>
      </c>
      <c r="F588" s="267">
        <v>6</v>
      </c>
      <c r="G588" s="268"/>
      <c r="H588" s="269"/>
    </row>
    <row r="589" spans="1:8" s="257" customFormat="1" ht="12.75" x14ac:dyDescent="0.2">
      <c r="A589" s="262">
        <v>44875</v>
      </c>
      <c r="B589" s="263">
        <v>33444.224999999999</v>
      </c>
      <c r="C589" s="270">
        <v>17450</v>
      </c>
      <c r="D589" s="191">
        <v>15654</v>
      </c>
      <c r="E589" s="271">
        <f>C589/A589</f>
        <v>0.38885793871866298</v>
      </c>
      <c r="F589" s="271">
        <f>D589/B589</f>
        <v>0.46806287184110262</v>
      </c>
      <c r="G589" s="255"/>
      <c r="H589" s="256"/>
    </row>
    <row r="590" spans="1:8" s="257" customFormat="1" ht="12.75" x14ac:dyDescent="0.2">
      <c r="A590" s="272"/>
      <c r="B590" s="273"/>
      <c r="C590" s="274"/>
      <c r="D590" s="274"/>
      <c r="E590" s="275"/>
      <c r="F590" s="276"/>
      <c r="G590" s="277" t="s">
        <v>19</v>
      </c>
      <c r="H590" s="256" t="s">
        <v>19</v>
      </c>
    </row>
    <row r="591" spans="1:8" s="257" customFormat="1" ht="12.75" x14ac:dyDescent="0.2">
      <c r="A591" s="278" t="s">
        <v>222</v>
      </c>
      <c r="B591" s="255"/>
      <c r="C591" s="255"/>
      <c r="D591" s="255" t="s">
        <v>19</v>
      </c>
      <c r="E591" s="255"/>
      <c r="F591" s="255"/>
      <c r="G591" s="255"/>
      <c r="H591" s="256"/>
    </row>
    <row r="592" spans="1:8" s="257" customFormat="1" ht="12.75" x14ac:dyDescent="0.2">
      <c r="A592" s="254"/>
      <c r="B592" s="255"/>
      <c r="C592" s="255"/>
      <c r="D592" s="255"/>
      <c r="E592" s="255"/>
      <c r="F592" s="255"/>
      <c r="G592" s="255"/>
      <c r="H592" s="256"/>
    </row>
    <row r="593" spans="1:8" s="257" customFormat="1" ht="12.75" x14ac:dyDescent="0.2">
      <c r="A593" s="254" t="s">
        <v>223</v>
      </c>
      <c r="B593" s="255"/>
      <c r="C593" s="255"/>
      <c r="D593" s="255"/>
      <c r="E593" s="255"/>
      <c r="F593" s="255"/>
      <c r="G593" s="255"/>
      <c r="H593" s="256"/>
    </row>
    <row r="594" spans="1:8" s="257" customFormat="1" ht="12.75" x14ac:dyDescent="0.2">
      <c r="A594" s="292" t="s">
        <v>209</v>
      </c>
      <c r="B594" s="294" t="s">
        <v>210</v>
      </c>
      <c r="C594" s="295"/>
      <c r="D594" s="296" t="s">
        <v>211</v>
      </c>
      <c r="E594" s="296"/>
      <c r="F594" s="296" t="s">
        <v>212</v>
      </c>
      <c r="G594" s="296"/>
      <c r="H594" s="256"/>
    </row>
    <row r="595" spans="1:8" s="257" customFormat="1" ht="12.75" x14ac:dyDescent="0.2">
      <c r="A595" s="293"/>
      <c r="B595" s="258" t="s">
        <v>213</v>
      </c>
      <c r="C595" s="259" t="s">
        <v>214</v>
      </c>
      <c r="D595" s="260" t="s">
        <v>213</v>
      </c>
      <c r="E595" s="260" t="s">
        <v>214</v>
      </c>
      <c r="F595" s="260" t="s">
        <v>213</v>
      </c>
      <c r="G595" s="260" t="s">
        <v>214</v>
      </c>
      <c r="H595" s="256"/>
    </row>
    <row r="596" spans="1:8" s="257" customFormat="1" ht="12.75" x14ac:dyDescent="0.2">
      <c r="A596" s="279" t="s">
        <v>224</v>
      </c>
      <c r="B596" s="280">
        <v>47925.240000000005</v>
      </c>
      <c r="C596" s="191">
        <v>2396.2619999999997</v>
      </c>
      <c r="D596" s="281">
        <v>47925.240000000005</v>
      </c>
      <c r="E596" s="282">
        <v>2396.2619999999997</v>
      </c>
      <c r="F596" s="264">
        <f>(B596-D596)/100</f>
        <v>0</v>
      </c>
      <c r="G596" s="264">
        <f>(C596-E596)/100</f>
        <v>0</v>
      </c>
      <c r="H596" s="256"/>
    </row>
    <row r="597" spans="1:8" s="257" customFormat="1" ht="12.75" x14ac:dyDescent="0.2">
      <c r="A597" s="279" t="s">
        <v>225</v>
      </c>
      <c r="B597" s="280">
        <v>47925.240000000005</v>
      </c>
      <c r="C597" s="191">
        <v>2396.2619999999997</v>
      </c>
      <c r="D597" s="281">
        <v>47925.240000000005</v>
      </c>
      <c r="E597" s="282">
        <v>2396.2619999999997</v>
      </c>
      <c r="F597" s="264">
        <f>(B597-D597)/100</f>
        <v>0</v>
      </c>
      <c r="G597" s="264">
        <f>(C597-E597)/100</f>
        <v>0</v>
      </c>
      <c r="H597" s="256"/>
    </row>
    <row r="598" spans="1:8" s="257" customFormat="1" ht="12.75" x14ac:dyDescent="0.2">
      <c r="A598" s="265"/>
      <c r="B598" s="255"/>
      <c r="C598" s="255"/>
      <c r="D598" s="255"/>
      <c r="E598" s="255"/>
      <c r="F598" s="255"/>
      <c r="G598" s="255"/>
      <c r="H598" s="256"/>
    </row>
    <row r="599" spans="1:8" s="257" customFormat="1" ht="12.75" x14ac:dyDescent="0.2">
      <c r="A599" s="254" t="s">
        <v>226</v>
      </c>
      <c r="B599" s="255"/>
      <c r="C599" s="255"/>
      <c r="D599" s="255"/>
      <c r="E599" s="255"/>
      <c r="F599" s="255"/>
      <c r="G599" s="255"/>
      <c r="H599" s="256"/>
    </row>
    <row r="600" spans="1:8" s="257" customFormat="1" ht="12.75" x14ac:dyDescent="0.2">
      <c r="A600" s="291" t="s">
        <v>227</v>
      </c>
      <c r="B600" s="291"/>
      <c r="C600" s="291" t="s">
        <v>228</v>
      </c>
      <c r="D600" s="291"/>
      <c r="E600" s="291" t="s">
        <v>219</v>
      </c>
      <c r="F600" s="291"/>
      <c r="G600" s="255"/>
      <c r="H600" s="256"/>
    </row>
    <row r="601" spans="1:8" s="257" customFormat="1" ht="12.75" x14ac:dyDescent="0.2">
      <c r="A601" s="266" t="s">
        <v>213</v>
      </c>
      <c r="B601" s="266" t="s">
        <v>220</v>
      </c>
      <c r="C601" s="266" t="s">
        <v>213</v>
      </c>
      <c r="D601" s="266" t="s">
        <v>220</v>
      </c>
      <c r="E601" s="266" t="s">
        <v>213</v>
      </c>
      <c r="F601" s="266" t="s">
        <v>221</v>
      </c>
      <c r="G601" s="255"/>
      <c r="H601" s="256"/>
    </row>
    <row r="602" spans="1:8" s="257" customFormat="1" ht="12.75" x14ac:dyDescent="0.2">
      <c r="A602" s="267">
        <v>1</v>
      </c>
      <c r="B602" s="267">
        <v>2</v>
      </c>
      <c r="C602" s="267">
        <v>3</v>
      </c>
      <c r="D602" s="267">
        <v>4</v>
      </c>
      <c r="E602" s="267">
        <v>5</v>
      </c>
      <c r="F602" s="267">
        <v>6</v>
      </c>
      <c r="G602" s="268"/>
      <c r="H602" s="269"/>
    </row>
    <row r="603" spans="1:8" s="243" customFormat="1" ht="12.75" x14ac:dyDescent="0.2">
      <c r="A603" s="280">
        <v>47925</v>
      </c>
      <c r="B603" s="191">
        <v>2396.2619999999997</v>
      </c>
      <c r="C603" s="280">
        <v>47925.240000000005</v>
      </c>
      <c r="D603" s="191">
        <v>2396.2619999999997</v>
      </c>
      <c r="E603" s="283">
        <f>C603/A603</f>
        <v>1.0000050078247262</v>
      </c>
      <c r="F603" s="283">
        <f>D603/B603</f>
        <v>1</v>
      </c>
      <c r="G603" s="284" t="s">
        <v>19</v>
      </c>
      <c r="H603" s="284"/>
    </row>
    <row r="604" spans="1:8" s="243" customFormat="1" ht="12.75" x14ac:dyDescent="0.2">
      <c r="A604" s="280" t="s">
        <v>229</v>
      </c>
      <c r="B604" s="191">
        <v>2396.2619999999997</v>
      </c>
      <c r="C604" s="285">
        <v>0</v>
      </c>
      <c r="D604" s="285">
        <v>0</v>
      </c>
      <c r="E604" s="285">
        <v>0</v>
      </c>
      <c r="F604" s="285">
        <v>0</v>
      </c>
      <c r="G604" s="286"/>
      <c r="H604" s="286"/>
    </row>
    <row r="606" spans="1:8" x14ac:dyDescent="0.2">
      <c r="F606" s="1" t="s">
        <v>19</v>
      </c>
    </row>
  </sheetData>
  <mergeCells count="36">
    <mergeCell ref="A9:H9"/>
    <mergeCell ref="A1:H1"/>
    <mergeCell ref="A2:H2"/>
    <mergeCell ref="A3:H3"/>
    <mergeCell ref="A5:H5"/>
    <mergeCell ref="A7:H7"/>
    <mergeCell ref="A146:F146"/>
    <mergeCell ref="A13:B13"/>
    <mergeCell ref="A21:D21"/>
    <mergeCell ref="A26:D26"/>
    <mergeCell ref="A27:D27"/>
    <mergeCell ref="A34:C34"/>
    <mergeCell ref="A35:G35"/>
    <mergeCell ref="A53:H53"/>
    <mergeCell ref="A72:H72"/>
    <mergeCell ref="A91:G91"/>
    <mergeCell ref="A109:F109"/>
    <mergeCell ref="A128:G128"/>
    <mergeCell ref="A548:B548"/>
    <mergeCell ref="A549:G549"/>
    <mergeCell ref="A571:E571"/>
    <mergeCell ref="A573:A577"/>
    <mergeCell ref="A581:A582"/>
    <mergeCell ref="B581:C581"/>
    <mergeCell ref="D581:E581"/>
    <mergeCell ref="F581:G581"/>
    <mergeCell ref="A600:B600"/>
    <mergeCell ref="C600:D600"/>
    <mergeCell ref="E600:F600"/>
    <mergeCell ref="A586:B586"/>
    <mergeCell ref="C586:D586"/>
    <mergeCell ref="E586:F586"/>
    <mergeCell ref="A594:A595"/>
    <mergeCell ref="B594:C594"/>
    <mergeCell ref="D594:E594"/>
    <mergeCell ref="F594:G594"/>
  </mergeCells>
  <printOptions horizontalCentered="1"/>
  <pageMargins left="0.23622047244094491" right="0" top="0" bottom="0" header="0.51181102362204722" footer="0.51181102362204722"/>
  <pageSetup paperSize="9" scale="55" orientation="portrait" r:id="rId1"/>
  <headerFooter alignWithMargins="0"/>
  <rowBreaks count="8" manualBreakCount="8">
    <brk id="70" max="7" man="1"/>
    <brk id="126" max="7" man="1"/>
    <brk id="181" max="7" man="1"/>
    <brk id="254" max="7" man="1"/>
    <brk id="326" max="7" man="1"/>
    <brk id="391" max="7" man="1"/>
    <brk id="493" max="7" man="1"/>
    <brk id="548" max="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Andhra Pradesh</vt:lpstr>
      <vt:lpstr>'Andhra Pradesh'!Print_Area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2018-05-31T08:31:15Z</dcterms:modified>
</cp:coreProperties>
</file>